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904" activeTab="0"/>
  </bookViews>
  <sheets>
    <sheet name="Spielbericht" sheetId="1" r:id="rId1"/>
    <sheet name="Tabelle" sheetId="2" r:id="rId2"/>
    <sheet name="Rangliste alle" sheetId="3" r:id="rId3"/>
    <sheet name="Rangliste Damen" sheetId="4" r:id="rId4"/>
    <sheet name="Rangliste Herren" sheetId="5" r:id="rId5"/>
    <sheet name="Rangliste A-Kl." sheetId="6" r:id="rId6"/>
    <sheet name="Rangliste B-Kl." sheetId="7" r:id="rId7"/>
  </sheets>
  <definedNames/>
  <calcPr fullCalcOnLoad="1"/>
</workbook>
</file>

<file path=xl/sharedStrings.xml><?xml version="1.0" encoding="utf-8"?>
<sst xmlns="http://schemas.openxmlformats.org/spreadsheetml/2006/main" count="537" uniqueCount="131">
  <si>
    <t>Tabelle</t>
  </si>
  <si>
    <t>1.Durchgang</t>
  </si>
  <si>
    <t>2.Durchgang</t>
  </si>
  <si>
    <t>3.Durchgang</t>
  </si>
  <si>
    <t>4.Durchgang</t>
  </si>
  <si>
    <t>5.Durchgang</t>
  </si>
  <si>
    <t>6.Durchgang</t>
  </si>
  <si>
    <t>7.Durchgang</t>
  </si>
  <si>
    <t>BSG/SG</t>
  </si>
  <si>
    <t>Holz</t>
  </si>
  <si>
    <t>Pkt.</t>
  </si>
  <si>
    <t>Gem.-Werk</t>
  </si>
  <si>
    <t xml:space="preserve"> </t>
  </si>
  <si>
    <t>Pl</t>
  </si>
  <si>
    <t xml:space="preserve">Name </t>
  </si>
  <si>
    <t>M-W</t>
  </si>
  <si>
    <t>Max</t>
  </si>
  <si>
    <t>Min</t>
  </si>
  <si>
    <t>Su</t>
  </si>
  <si>
    <t>Lange Marianne</t>
  </si>
  <si>
    <t>Ritter</t>
  </si>
  <si>
    <t>Schulte Ronny</t>
  </si>
  <si>
    <t>Meyer Manuela</t>
  </si>
  <si>
    <t>Hermes Rosi</t>
  </si>
  <si>
    <t>Wedler Gaby</t>
  </si>
  <si>
    <t xml:space="preserve">  </t>
  </si>
  <si>
    <t>A-Klasse</t>
  </si>
  <si>
    <t xml:space="preserve">Einzelkreismeisterschaft 1. und 2. Durchgang </t>
  </si>
  <si>
    <t>EKM</t>
  </si>
  <si>
    <t>Ruhrtalpokal</t>
  </si>
  <si>
    <t>B-Klasse</t>
  </si>
  <si>
    <t>BSG / SG</t>
  </si>
  <si>
    <t>Bauerhin Peter</t>
  </si>
  <si>
    <t>Emir Cabric</t>
  </si>
  <si>
    <t>Haldimann K.-Peter</t>
  </si>
  <si>
    <t>Wedler Heiko</t>
  </si>
  <si>
    <t>Bauerhin Stefan</t>
  </si>
  <si>
    <t>Haldimann Horst</t>
  </si>
  <si>
    <t>Schneider Wolfgang</t>
  </si>
  <si>
    <t>Wickmann Michael</t>
  </si>
  <si>
    <t>Schumacher Sven</t>
  </si>
  <si>
    <t>Marx Wolfgang</t>
  </si>
  <si>
    <t>Eßkuchen Frank</t>
  </si>
  <si>
    <t>Völlkopf Heinz</t>
  </si>
  <si>
    <t>Fessel Werner</t>
  </si>
  <si>
    <t xml:space="preserve">  Ü 60</t>
  </si>
  <si>
    <t>Gaby Wedler</t>
  </si>
  <si>
    <t>Rosi Hermes</t>
  </si>
  <si>
    <t>de Boer Carsten</t>
  </si>
  <si>
    <t>abr.</t>
  </si>
  <si>
    <t>Platz/Pkt.:</t>
  </si>
  <si>
    <t>BSG Gem.-Werk I</t>
  </si>
  <si>
    <t>BSG Gem.-Werk II</t>
  </si>
  <si>
    <t>Stefan Bauerhin</t>
  </si>
  <si>
    <t>Peter Bauerhin</t>
  </si>
  <si>
    <t>Wolfgang Marx</t>
  </si>
  <si>
    <t>Werner Fessel</t>
  </si>
  <si>
    <t>Nr. 1   -   8</t>
  </si>
  <si>
    <t xml:space="preserve">1. bis 8. Durchgang Mannschaftswettbewerb 100 Wurf </t>
  </si>
  <si>
    <t>Nr. 9   -   10</t>
  </si>
  <si>
    <t>Nr. 11</t>
  </si>
  <si>
    <t>Cabric Emir</t>
  </si>
  <si>
    <t>B</t>
  </si>
  <si>
    <t>A</t>
  </si>
  <si>
    <t>BKV Ruhrtal Mannschaftswettbewerb 100 Wurf</t>
  </si>
  <si>
    <t>K</t>
  </si>
  <si>
    <t>l</t>
  </si>
  <si>
    <t>a</t>
  </si>
  <si>
    <t>s</t>
  </si>
  <si>
    <t>e</t>
  </si>
  <si>
    <t>Manuela Meyer</t>
  </si>
  <si>
    <t>Turnierleitung BSG/SG:</t>
  </si>
  <si>
    <t>Gem.-Werk I</t>
  </si>
  <si>
    <t>Gem.-Werk II</t>
  </si>
  <si>
    <t>8.Durchgang</t>
  </si>
  <si>
    <t>Damen</t>
  </si>
  <si>
    <t>SG Ritter I</t>
  </si>
  <si>
    <t>Friedhelm Fröhning</t>
  </si>
  <si>
    <t>#</t>
  </si>
  <si>
    <t>Jürgen Roszak</t>
  </si>
  <si>
    <t>Harald Kuprat</t>
  </si>
  <si>
    <t>SG Ritter II</t>
  </si>
  <si>
    <t>Marianne Lange</t>
  </si>
  <si>
    <t>Ronny Schulte</t>
  </si>
  <si>
    <t>DE Hagen</t>
  </si>
  <si>
    <t>Ritter I</t>
  </si>
  <si>
    <t>Ritter II</t>
  </si>
  <si>
    <t>Roszak Jürgen</t>
  </si>
  <si>
    <t>Porsch Rainer</t>
  </si>
  <si>
    <t>Fröhning Friedhelm</t>
  </si>
  <si>
    <t>Kuprat Harald</t>
  </si>
  <si>
    <t>DE-Hagen</t>
  </si>
  <si>
    <t>Edgar Mack</t>
  </si>
  <si>
    <t>Gierth Jörg</t>
  </si>
  <si>
    <t>Mack Edgar</t>
  </si>
  <si>
    <t>Ehvers Wolfgang</t>
  </si>
  <si>
    <t>BSG DE - Hagen I</t>
  </si>
  <si>
    <t>Heinz Völlkopf</t>
  </si>
  <si>
    <t>Sven Schumacher</t>
  </si>
  <si>
    <t>Heiko Wedler</t>
  </si>
  <si>
    <t>Rainer Porsch</t>
  </si>
  <si>
    <t>BSG DE Hagen II</t>
  </si>
  <si>
    <t>Dietmar Falkenroth</t>
  </si>
  <si>
    <t>Frank Eßkuchen</t>
  </si>
  <si>
    <t>Gisbert Kassner</t>
  </si>
  <si>
    <t>DE Hagen I</t>
  </si>
  <si>
    <t>DE Hagen II</t>
  </si>
  <si>
    <t>Exner</t>
  </si>
  <si>
    <t>Falkenroth Dietmar</t>
  </si>
  <si>
    <t>Kassner Gisbert</t>
  </si>
  <si>
    <t>Eisert Rosemarie</t>
  </si>
  <si>
    <t xml:space="preserve">    6. Durchgang am 04.03.2017 in Bochum Kornharpen Bahn  1 bis 4</t>
  </si>
  <si>
    <t>B1</t>
  </si>
  <si>
    <t>B2</t>
  </si>
  <si>
    <t>B3</t>
  </si>
  <si>
    <t>B4</t>
  </si>
  <si>
    <t>Klaus Peter Haldimann</t>
  </si>
  <si>
    <t>Rosemarie Eisert</t>
  </si>
  <si>
    <t>Marco Trapp</t>
  </si>
  <si>
    <t>Kegelsaison    2016 /  2017  Mannschaftswettbewerb 100 Wurf</t>
  </si>
  <si>
    <t>08.10.2016</t>
  </si>
  <si>
    <t>22.10.2016</t>
  </si>
  <si>
    <t>18.02.2017</t>
  </si>
  <si>
    <t>04.03.2017</t>
  </si>
  <si>
    <t>Kegelsaison 2016 - 2017 Rangliste Damen Herren</t>
  </si>
  <si>
    <t>Trapp Marco</t>
  </si>
  <si>
    <t>Kegelsaison  2016 - 2017  Rangliste Damen</t>
  </si>
  <si>
    <t>Kegelsaison 2016- 2017 Rangliste Herren</t>
  </si>
  <si>
    <t>Kegelsaison 2016 - 2017 Rangliste Damen - Herren A-Klasse</t>
  </si>
  <si>
    <t>Kegelsaison 2016 - 2017 Rangliste Damen Herren - B - Klasse</t>
  </si>
  <si>
    <t>1. bis 4. Durchgang nicht sortiert (aus Rangliste alle)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</si>
</sst>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7">
    <font>
      <sz val="10"/>
      <name val="Arial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Algerian"/>
      <family val="5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12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Cambria"/>
      <family val="1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ashed"/>
      <right style="medium"/>
      <top style="medium"/>
      <bottom style="hair"/>
    </border>
    <border>
      <left style="medium"/>
      <right style="thin"/>
      <top style="hair"/>
      <bottom style="hair"/>
    </border>
    <border>
      <left style="dashed"/>
      <right style="medium"/>
      <top style="hair"/>
      <bottom style="hair"/>
    </border>
    <border>
      <left style="thin"/>
      <right style="medium"/>
      <top style="hair"/>
      <bottom style="thick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3" xfId="0" applyFont="1" applyBorder="1" applyAlignment="1">
      <alignment/>
    </xf>
    <xf numFmtId="164" fontId="1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33" borderId="0" xfId="0" applyFont="1" applyFill="1" applyAlignment="1">
      <alignment/>
    </xf>
    <xf numFmtId="0" fontId="19" fillId="0" borderId="4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0" xfId="0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47" xfId="0" applyFont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0" fontId="26" fillId="0" borderId="48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7" fillId="34" borderId="0" xfId="0" applyFont="1" applyFill="1" applyAlignment="1">
      <alignment/>
    </xf>
    <xf numFmtId="0" fontId="0" fillId="0" borderId="20" xfId="0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1" fillId="0" borderId="52" xfId="0" applyFont="1" applyBorder="1" applyAlignment="1">
      <alignment/>
    </xf>
    <xf numFmtId="0" fontId="8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8" fillId="0" borderId="56" xfId="0" applyFont="1" applyBorder="1" applyAlignment="1">
      <alignment horizontal="right"/>
    </xf>
    <xf numFmtId="164" fontId="10" fillId="35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8" fillId="0" borderId="56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Continuous"/>
    </xf>
    <xf numFmtId="0" fontId="29" fillId="0" borderId="60" xfId="0" applyFont="1" applyBorder="1" applyAlignment="1">
      <alignment horizontal="centerContinuous"/>
    </xf>
    <xf numFmtId="0" fontId="30" fillId="0" borderId="61" xfId="0" applyFont="1" applyBorder="1" applyAlignment="1">
      <alignment horizontal="centerContinuous"/>
    </xf>
    <xf numFmtId="0" fontId="29" fillId="0" borderId="61" xfId="0" applyFont="1" applyBorder="1" applyAlignment="1">
      <alignment horizontal="centerContinuous"/>
    </xf>
    <xf numFmtId="0" fontId="29" fillId="0" borderId="62" xfId="0" applyFont="1" applyBorder="1" applyAlignment="1">
      <alignment horizontal="centerContinuous"/>
    </xf>
    <xf numFmtId="0" fontId="8" fillId="33" borderId="57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0" fillId="35" borderId="0" xfId="0" applyFont="1" applyFill="1" applyAlignment="1">
      <alignment horizontal="center"/>
    </xf>
    <xf numFmtId="0" fontId="17" fillId="36" borderId="48" xfId="0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0" fillId="37" borderId="0" xfId="0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Continuous"/>
    </xf>
    <xf numFmtId="0" fontId="3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1" fillId="38" borderId="65" xfId="0" applyFont="1" applyFill="1" applyBorder="1" applyAlignment="1">
      <alignment horizontal="center"/>
    </xf>
    <xf numFmtId="0" fontId="31" fillId="38" borderId="66" xfId="0" applyFont="1" applyFill="1" applyBorder="1" applyAlignment="1">
      <alignment horizontal="center"/>
    </xf>
    <xf numFmtId="0" fontId="5" fillId="0" borderId="67" xfId="0" applyFont="1" applyBorder="1" applyAlignment="1">
      <alignment/>
    </xf>
    <xf numFmtId="0" fontId="18" fillId="36" borderId="38" xfId="0" applyFont="1" applyFill="1" applyBorder="1" applyAlignment="1">
      <alignment/>
    </xf>
    <xf numFmtId="0" fontId="20" fillId="36" borderId="0" xfId="0" applyFont="1" applyFill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35" borderId="38" xfId="0" applyFont="1" applyFill="1" applyBorder="1" applyAlignment="1">
      <alignment/>
    </xf>
    <xf numFmtId="0" fontId="28" fillId="35" borderId="0" xfId="0" applyFont="1" applyFill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74" fillId="0" borderId="25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4" fillId="0" borderId="4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75" xfId="0" applyFont="1" applyBorder="1" applyAlignment="1">
      <alignment horizontal="centerContinuous"/>
    </xf>
    <xf numFmtId="0" fontId="1" fillId="0" borderId="76" xfId="0" applyFont="1" applyBorder="1" applyAlignment="1">
      <alignment horizontal="centerContinuous"/>
    </xf>
    <xf numFmtId="0" fontId="1" fillId="0" borderId="77" xfId="0" applyFont="1" applyBorder="1" applyAlignment="1">
      <alignment horizontal="centerContinuous"/>
    </xf>
    <xf numFmtId="0" fontId="1" fillId="0" borderId="78" xfId="0" applyFont="1" applyBorder="1" applyAlignment="1">
      <alignment horizontal="centerContinuous"/>
    </xf>
    <xf numFmtId="0" fontId="1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4" fillId="0" borderId="72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 horizontal="center"/>
    </xf>
    <xf numFmtId="164" fontId="14" fillId="35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8" fillId="39" borderId="57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57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39" borderId="93" xfId="0" applyFont="1" applyFill="1" applyBorder="1" applyAlignment="1">
      <alignment horizontal="center"/>
    </xf>
    <xf numFmtId="0" fontId="1" fillId="39" borderId="94" xfId="0" applyFont="1" applyFill="1" applyBorder="1" applyAlignment="1">
      <alignment horizontal="center"/>
    </xf>
    <xf numFmtId="0" fontId="4" fillId="39" borderId="95" xfId="0" applyFont="1" applyFill="1" applyBorder="1" applyAlignment="1">
      <alignment horizontal="center"/>
    </xf>
    <xf numFmtId="0" fontId="1" fillId="39" borderId="92" xfId="0" applyFont="1" applyFill="1" applyBorder="1" applyAlignment="1">
      <alignment horizontal="center"/>
    </xf>
    <xf numFmtId="0" fontId="1" fillId="39" borderId="96" xfId="0" applyFont="1" applyFill="1" applyBorder="1" applyAlignment="1">
      <alignment horizontal="center"/>
    </xf>
    <xf numFmtId="0" fontId="8" fillId="39" borderId="95" xfId="0" applyFont="1" applyFill="1" applyBorder="1" applyAlignment="1">
      <alignment horizontal="center"/>
    </xf>
    <xf numFmtId="0" fontId="8" fillId="39" borderId="97" xfId="0" applyFont="1" applyFill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39" borderId="99" xfId="0" applyFont="1" applyFill="1" applyBorder="1" applyAlignment="1">
      <alignment horizontal="center"/>
    </xf>
    <xf numFmtId="0" fontId="4" fillId="39" borderId="97" xfId="0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1" fillId="0" borderId="101" xfId="0" applyFont="1" applyBorder="1" applyAlignment="1">
      <alignment/>
    </xf>
    <xf numFmtId="0" fontId="1" fillId="0" borderId="102" xfId="0" applyFont="1" applyBorder="1" applyAlignment="1">
      <alignment horizontal="center"/>
    </xf>
    <xf numFmtId="164" fontId="14" fillId="35" borderId="102" xfId="0" applyNumberFormat="1" applyFont="1" applyFill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39" borderId="104" xfId="0" applyFont="1" applyFill="1" applyBorder="1" applyAlignment="1">
      <alignment horizontal="center"/>
    </xf>
    <xf numFmtId="0" fontId="4" fillId="39" borderId="105" xfId="0" applyFont="1" applyFill="1" applyBorder="1" applyAlignment="1">
      <alignment horizontal="center"/>
    </xf>
    <xf numFmtId="0" fontId="1" fillId="39" borderId="106" xfId="0" applyFont="1" applyFill="1" applyBorder="1" applyAlignment="1">
      <alignment horizontal="center"/>
    </xf>
    <xf numFmtId="0" fontId="4" fillId="39" borderId="107" xfId="0" applyFont="1" applyFill="1" applyBorder="1" applyAlignment="1">
      <alignment horizontal="center"/>
    </xf>
    <xf numFmtId="0" fontId="8" fillId="39" borderId="107" xfId="0" applyFont="1" applyFill="1" applyBorder="1" applyAlignment="1">
      <alignment horizontal="center"/>
    </xf>
    <xf numFmtId="0" fontId="1" fillId="39" borderId="101" xfId="0" applyFont="1" applyFill="1" applyBorder="1" applyAlignment="1">
      <alignment horizontal="center"/>
    </xf>
    <xf numFmtId="0" fontId="1" fillId="39" borderId="108" xfId="0" applyFont="1" applyFill="1" applyBorder="1" applyAlignment="1">
      <alignment horizontal="center"/>
    </xf>
    <xf numFmtId="0" fontId="8" fillId="39" borderId="105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0" fontId="12" fillId="39" borderId="25" xfId="0" applyFont="1" applyFill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2" fillId="39" borderId="57" xfId="0" applyFont="1" applyFill="1" applyBorder="1" applyAlignment="1">
      <alignment horizontal="center"/>
    </xf>
    <xf numFmtId="0" fontId="4" fillId="39" borderId="57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164" fontId="14" fillId="35" borderId="45" xfId="0" applyNumberFormat="1" applyFont="1" applyFill="1" applyBorder="1" applyAlignment="1">
      <alignment horizontal="center"/>
    </xf>
    <xf numFmtId="0" fontId="1" fillId="39" borderId="109" xfId="0" applyFont="1" applyFill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39" borderId="111" xfId="0" applyFont="1" applyFill="1" applyBorder="1" applyAlignment="1">
      <alignment horizontal="center"/>
    </xf>
    <xf numFmtId="0" fontId="4" fillId="39" borderId="112" xfId="0" applyFont="1" applyFill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5" fillId="0" borderId="26" xfId="0" applyFont="1" applyBorder="1" applyAlignment="1">
      <alignment/>
    </xf>
    <xf numFmtId="164" fontId="36" fillId="35" borderId="20" xfId="0" applyNumberFormat="1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39" borderId="22" xfId="0" applyFont="1" applyFill="1" applyBorder="1" applyAlignment="1">
      <alignment horizontal="center"/>
    </xf>
    <xf numFmtId="0" fontId="35" fillId="39" borderId="23" xfId="0" applyFont="1" applyFill="1" applyBorder="1" applyAlignment="1">
      <alignment horizontal="center"/>
    </xf>
    <xf numFmtId="0" fontId="35" fillId="39" borderId="19" xfId="0" applyFont="1" applyFill="1" applyBorder="1" applyAlignment="1">
      <alignment horizontal="center"/>
    </xf>
    <xf numFmtId="0" fontId="9" fillId="39" borderId="57" xfId="0" applyFont="1" applyFill="1" applyBorder="1" applyAlignment="1">
      <alignment horizontal="center"/>
    </xf>
    <xf numFmtId="0" fontId="35" fillId="39" borderId="26" xfId="0" applyFont="1" applyFill="1" applyBorder="1" applyAlignment="1">
      <alignment horizontal="center"/>
    </xf>
    <xf numFmtId="0" fontId="35" fillId="39" borderId="94" xfId="0" applyFont="1" applyFill="1" applyBorder="1" applyAlignment="1">
      <alignment horizontal="center"/>
    </xf>
    <xf numFmtId="0" fontId="35" fillId="39" borderId="92" xfId="0" applyFont="1" applyFill="1" applyBorder="1" applyAlignment="1">
      <alignment horizontal="center"/>
    </xf>
    <xf numFmtId="0" fontId="35" fillId="39" borderId="96" xfId="0" applyFont="1" applyFill="1" applyBorder="1" applyAlignment="1">
      <alignment horizontal="center"/>
    </xf>
    <xf numFmtId="0" fontId="35" fillId="39" borderId="115" xfId="0" applyFont="1" applyFill="1" applyBorder="1" applyAlignment="1">
      <alignment horizontal="center"/>
    </xf>
    <xf numFmtId="0" fontId="4" fillId="39" borderId="116" xfId="0" applyFont="1" applyFill="1" applyBorder="1" applyAlignment="1">
      <alignment horizontal="center"/>
    </xf>
    <xf numFmtId="0" fontId="35" fillId="39" borderId="117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92" xfId="0" applyFont="1" applyBorder="1" applyAlignment="1">
      <alignment/>
    </xf>
    <xf numFmtId="0" fontId="35" fillId="0" borderId="45" xfId="0" applyFont="1" applyBorder="1" applyAlignment="1">
      <alignment horizontal="center"/>
    </xf>
    <xf numFmtId="0" fontId="35" fillId="39" borderId="93" xfId="0" applyFont="1" applyFill="1" applyBorder="1" applyAlignment="1">
      <alignment horizontal="center"/>
    </xf>
    <xf numFmtId="0" fontId="35" fillId="0" borderId="28" xfId="0" applyFont="1" applyBorder="1" applyAlignment="1">
      <alignment horizontal="center"/>
    </xf>
    <xf numFmtId="164" fontId="36" fillId="35" borderId="28" xfId="0" applyNumberFormat="1" applyFont="1" applyFill="1" applyBorder="1" applyAlignment="1">
      <alignment horizontal="center"/>
    </xf>
    <xf numFmtId="0" fontId="35" fillId="0" borderId="118" xfId="0" applyFont="1" applyBorder="1" applyAlignment="1">
      <alignment horizontal="center"/>
    </xf>
    <xf numFmtId="0" fontId="35" fillId="39" borderId="119" xfId="0" applyFont="1" applyFill="1" applyBorder="1" applyAlignment="1">
      <alignment horizontal="center"/>
    </xf>
    <xf numFmtId="0" fontId="35" fillId="39" borderId="34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35" fillId="39" borderId="27" xfId="0" applyFont="1" applyFill="1" applyBorder="1" applyAlignment="1">
      <alignment horizontal="center"/>
    </xf>
    <xf numFmtId="0" fontId="35" fillId="39" borderId="120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14" fontId="1" fillId="0" borderId="42" xfId="0" applyNumberFormat="1" applyFont="1" applyBorder="1" applyAlignment="1">
      <alignment horizontal="center"/>
    </xf>
    <xf numFmtId="14" fontId="1" fillId="0" borderId="43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7" fillId="0" borderId="12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35" fillId="0" borderId="124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1" fillId="38" borderId="126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74" xfId="0" applyBorder="1" applyAlignment="1">
      <alignment/>
    </xf>
    <xf numFmtId="0" fontId="35" fillId="0" borderId="127" xfId="0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128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3" borderId="25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8" fillId="13" borderId="25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8" fillId="13" borderId="57" xfId="0" applyFont="1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18" fillId="18" borderId="25" xfId="0" applyFont="1" applyFill="1" applyBorder="1" applyAlignment="1">
      <alignment horizontal="center"/>
    </xf>
    <xf numFmtId="0" fontId="18" fillId="18" borderId="57" xfId="0" applyFont="1" applyFill="1" applyBorder="1" applyAlignment="1">
      <alignment horizontal="center"/>
    </xf>
    <xf numFmtId="0" fontId="18" fillId="39" borderId="25" xfId="0" applyFont="1" applyFill="1" applyBorder="1" applyAlignment="1">
      <alignment horizontal="center"/>
    </xf>
    <xf numFmtId="0" fontId="18" fillId="39" borderId="57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8" fillId="16" borderId="25" xfId="0" applyFont="1" applyFill="1" applyBorder="1" applyAlignment="1">
      <alignment horizontal="center"/>
    </xf>
    <xf numFmtId="0" fontId="18" fillId="16" borderId="5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8" fillId="9" borderId="25" xfId="0" applyFont="1" applyFill="1" applyBorder="1" applyAlignment="1">
      <alignment horizontal="center"/>
    </xf>
    <xf numFmtId="0" fontId="18" fillId="9" borderId="57" xfId="0" applyFont="1" applyFill="1" applyBorder="1" applyAlignment="1">
      <alignment horizontal="center"/>
    </xf>
    <xf numFmtId="0" fontId="18" fillId="39" borderId="95" xfId="0" applyFont="1" applyFill="1" applyBorder="1" applyAlignment="1">
      <alignment horizontal="center"/>
    </xf>
    <xf numFmtId="0" fontId="18" fillId="39" borderId="97" xfId="0" applyFont="1" applyFill="1" applyBorder="1" applyAlignment="1">
      <alignment horizontal="center"/>
    </xf>
    <xf numFmtId="0" fontId="4" fillId="3" borderId="97" xfId="0" applyFont="1" applyFill="1" applyBorder="1" applyAlignment="1">
      <alignment horizontal="center"/>
    </xf>
    <xf numFmtId="0" fontId="4" fillId="3" borderId="95" xfId="0" applyFont="1" applyFill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8" fillId="39" borderId="107" xfId="0" applyFont="1" applyFill="1" applyBorder="1" applyAlignment="1">
      <alignment horizontal="center"/>
    </xf>
    <xf numFmtId="0" fontId="18" fillId="39" borderId="105" xfId="0" applyFont="1" applyFill="1" applyBorder="1" applyAlignment="1">
      <alignment horizontal="center"/>
    </xf>
    <xf numFmtId="0" fontId="1" fillId="19" borderId="0" xfId="0" applyFont="1" applyFill="1" applyAlignment="1">
      <alignment/>
    </xf>
    <xf numFmtId="0" fontId="1" fillId="18" borderId="0" xfId="0" applyFont="1" applyFill="1" applyAlignment="1">
      <alignment horizontal="center"/>
    </xf>
    <xf numFmtId="0" fontId="0" fillId="16" borderId="0" xfId="0" applyFill="1" applyAlignment="1">
      <alignment/>
    </xf>
    <xf numFmtId="0" fontId="1" fillId="15" borderId="0" xfId="0" applyFont="1" applyFill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0" fontId="4" fillId="18" borderId="57" xfId="0" applyFont="1" applyFill="1" applyBorder="1" applyAlignment="1">
      <alignment horizontal="center"/>
    </xf>
    <xf numFmtId="0" fontId="4" fillId="16" borderId="25" xfId="0" applyFont="1" applyFill="1" applyBorder="1" applyAlignment="1">
      <alignment horizontal="center"/>
    </xf>
    <xf numFmtId="0" fontId="4" fillId="16" borderId="57" xfId="0" applyFont="1" applyFill="1" applyBorder="1" applyAlignment="1">
      <alignment horizontal="center"/>
    </xf>
    <xf numFmtId="0" fontId="1" fillId="18" borderId="111" xfId="0" applyFont="1" applyFill="1" applyBorder="1" applyAlignment="1">
      <alignment horizontal="center"/>
    </xf>
    <xf numFmtId="0" fontId="4" fillId="18" borderId="112" xfId="0" applyFont="1" applyFill="1" applyBorder="1" applyAlignment="1">
      <alignment horizontal="center"/>
    </xf>
    <xf numFmtId="0" fontId="1" fillId="16" borderId="111" xfId="0" applyFont="1" applyFill="1" applyBorder="1" applyAlignment="1">
      <alignment horizontal="center"/>
    </xf>
    <xf numFmtId="0" fontId="4" fillId="16" borderId="112" xfId="0" applyFont="1" applyFill="1" applyBorder="1" applyAlignment="1">
      <alignment horizontal="center"/>
    </xf>
    <xf numFmtId="0" fontId="1" fillId="18" borderId="26" xfId="0" applyFont="1" applyFill="1" applyBorder="1" applyAlignment="1">
      <alignment horizontal="center"/>
    </xf>
    <xf numFmtId="0" fontId="1" fillId="0" borderId="129" xfId="0" applyFont="1" applyBorder="1" applyAlignment="1">
      <alignment/>
    </xf>
    <xf numFmtId="0" fontId="1" fillId="0" borderId="130" xfId="0" applyFont="1" applyBorder="1" applyAlignment="1">
      <alignment horizontal="center"/>
    </xf>
    <xf numFmtId="0" fontId="1" fillId="0" borderId="131" xfId="0" applyFont="1" applyBorder="1" applyAlignment="1">
      <alignment/>
    </xf>
    <xf numFmtId="0" fontId="1" fillId="0" borderId="132" xfId="0" applyFont="1" applyBorder="1" applyAlignment="1">
      <alignment horizontal="center"/>
    </xf>
    <xf numFmtId="0" fontId="1" fillId="39" borderId="16" xfId="0" applyFont="1" applyFill="1" applyBorder="1" applyAlignment="1">
      <alignment/>
    </xf>
    <xf numFmtId="0" fontId="0" fillId="39" borderId="0" xfId="0" applyFill="1" applyAlignment="1">
      <alignment/>
    </xf>
    <xf numFmtId="0" fontId="1" fillId="39" borderId="0" xfId="0" applyFont="1" applyFill="1" applyAlignment="1">
      <alignment/>
    </xf>
    <xf numFmtId="0" fontId="35" fillId="13" borderId="23" xfId="0" applyFont="1" applyFill="1" applyBorder="1" applyAlignment="1">
      <alignment horizontal="center"/>
    </xf>
    <xf numFmtId="0" fontId="35" fillId="13" borderId="19" xfId="0" applyFont="1" applyFill="1" applyBorder="1" applyAlignment="1">
      <alignment horizontal="center"/>
    </xf>
    <xf numFmtId="0" fontId="4" fillId="13" borderId="57" xfId="0" applyFont="1" applyFill="1" applyBorder="1" applyAlignment="1">
      <alignment horizontal="center"/>
    </xf>
    <xf numFmtId="0" fontId="35" fillId="12" borderId="23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35" fillId="12" borderId="19" xfId="0" applyFont="1" applyFill="1" applyBorder="1" applyAlignment="1">
      <alignment horizontal="center"/>
    </xf>
    <xf numFmtId="0" fontId="4" fillId="12" borderId="57" xfId="0" applyFont="1" applyFill="1" applyBorder="1" applyAlignment="1">
      <alignment horizontal="center"/>
    </xf>
    <xf numFmtId="0" fontId="35" fillId="13" borderId="26" xfId="0" applyFont="1" applyFill="1" applyBorder="1" applyAlignment="1">
      <alignment horizontal="center"/>
    </xf>
    <xf numFmtId="0" fontId="35" fillId="16" borderId="26" xfId="0" applyFont="1" applyFill="1" applyBorder="1" applyAlignment="1">
      <alignment horizontal="center"/>
    </xf>
    <xf numFmtId="0" fontId="35" fillId="16" borderId="19" xfId="0" applyFont="1" applyFill="1" applyBorder="1" applyAlignment="1">
      <alignment horizontal="center"/>
    </xf>
    <xf numFmtId="0" fontId="35" fillId="9" borderId="26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center"/>
    </xf>
    <xf numFmtId="0" fontId="4" fillId="3" borderId="116" xfId="0" applyFont="1" applyFill="1" applyBorder="1" applyAlignment="1">
      <alignment horizontal="center"/>
    </xf>
    <xf numFmtId="0" fontId="35" fillId="12" borderId="117" xfId="0" applyFont="1" applyFill="1" applyBorder="1" applyAlignment="1">
      <alignment horizontal="center"/>
    </xf>
    <xf numFmtId="0" fontId="4" fillId="12" borderId="116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118" xfId="0" applyFont="1" applyFill="1" applyBorder="1" applyAlignment="1">
      <alignment horizontal="center"/>
    </xf>
    <xf numFmtId="0" fontId="4" fillId="39" borderId="118" xfId="0" applyFont="1" applyFill="1" applyBorder="1" applyAlignment="1">
      <alignment horizontal="center"/>
    </xf>
    <xf numFmtId="0" fontId="35" fillId="12" borderId="120" xfId="0" applyFont="1" applyFill="1" applyBorder="1" applyAlignment="1">
      <alignment horizontal="center"/>
    </xf>
    <xf numFmtId="0" fontId="4" fillId="12" borderId="118" xfId="0" applyFont="1" applyFill="1" applyBorder="1" applyAlignment="1">
      <alignment horizontal="center"/>
    </xf>
    <xf numFmtId="0" fontId="35" fillId="10" borderId="26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35" fillId="10" borderId="19" xfId="0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/>
    </xf>
    <xf numFmtId="0" fontId="35" fillId="9" borderId="92" xfId="0" applyFont="1" applyFill="1" applyBorder="1" applyAlignment="1">
      <alignment horizontal="center"/>
    </xf>
    <xf numFmtId="0" fontId="4" fillId="9" borderId="95" xfId="0" applyFont="1" applyFill="1" applyBorder="1" applyAlignment="1">
      <alignment horizontal="center"/>
    </xf>
    <xf numFmtId="0" fontId="4" fillId="15" borderId="97" xfId="0" applyFont="1" applyFill="1" applyBorder="1" applyAlignment="1">
      <alignment horizontal="center"/>
    </xf>
    <xf numFmtId="0" fontId="4" fillId="9" borderId="97" xfId="0" applyFont="1" applyFill="1" applyBorder="1" applyAlignment="1">
      <alignment horizontal="center"/>
    </xf>
    <xf numFmtId="164" fontId="56" fillId="35" borderId="20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164" fontId="56" fillId="35" borderId="28" xfId="0" applyNumberFormat="1" applyFont="1" applyFill="1" applyBorder="1" applyAlignment="1">
      <alignment horizontal="center"/>
    </xf>
    <xf numFmtId="0" fontId="35" fillId="0" borderId="133" xfId="0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5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714375</xdr:colOff>
      <xdr:row>32</xdr:row>
      <xdr:rowOff>85725</xdr:rowOff>
    </xdr:from>
    <xdr:to>
      <xdr:col>8</xdr:col>
      <xdr:colOff>190500</xdr:colOff>
      <xdr:row>37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829550"/>
          <a:ext cx="2990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1.7109375" style="0" customWidth="1"/>
    <col min="3" max="6" width="3.7109375" style="0" customWidth="1"/>
    <col min="7" max="7" width="5.7109375" style="0" customWidth="1"/>
    <col min="8" max="8" width="7.7109375" style="0" customWidth="1"/>
    <col min="9" max="9" width="3.7109375" style="0" customWidth="1"/>
    <col min="10" max="10" width="21.7109375" style="0" customWidth="1"/>
    <col min="11" max="14" width="3.7109375" style="0" customWidth="1"/>
    <col min="15" max="15" width="5.7109375" style="0" customWidth="1"/>
    <col min="16" max="16" width="7.7109375" style="0" customWidth="1"/>
    <col min="17" max="17" width="3.7109375" style="0" customWidth="1"/>
    <col min="18" max="18" width="21.7109375" style="0" customWidth="1"/>
    <col min="19" max="22" width="3.7109375" style="0" customWidth="1"/>
    <col min="23" max="23" width="5.7109375" style="0" customWidth="1"/>
    <col min="24" max="24" width="7.7109375" style="0" customWidth="1"/>
  </cols>
  <sheetData>
    <row r="1" spans="2:24" ht="30" customHeight="1">
      <c r="B1" s="255" t="s">
        <v>64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ht="30" customHeight="1"/>
    <row r="3" spans="2:27" ht="19.5" customHeight="1">
      <c r="B3" s="256" t="s">
        <v>111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AA3" s="99"/>
    </row>
    <row r="4" ht="19.5" customHeight="1"/>
    <row r="5" spans="1:24" ht="16.5" customHeight="1">
      <c r="A5" t="s">
        <v>12</v>
      </c>
      <c r="B5" s="121" t="s">
        <v>76</v>
      </c>
      <c r="C5" s="56" t="s">
        <v>112</v>
      </c>
      <c r="D5" s="56" t="s">
        <v>113</v>
      </c>
      <c r="E5" s="56" t="s">
        <v>114</v>
      </c>
      <c r="F5" s="56" t="s">
        <v>115</v>
      </c>
      <c r="G5" s="56" t="s">
        <v>49</v>
      </c>
      <c r="H5" s="57"/>
      <c r="I5" s="58"/>
      <c r="J5" s="121" t="s">
        <v>51</v>
      </c>
      <c r="K5" s="56" t="s">
        <v>112</v>
      </c>
      <c r="L5" s="56" t="s">
        <v>113</v>
      </c>
      <c r="M5" s="56" t="s">
        <v>114</v>
      </c>
      <c r="N5" s="56" t="s">
        <v>115</v>
      </c>
      <c r="O5" s="56" t="s">
        <v>49</v>
      </c>
      <c r="P5" s="57"/>
      <c r="R5" s="121" t="s">
        <v>96</v>
      </c>
      <c r="S5" s="56" t="s">
        <v>112</v>
      </c>
      <c r="T5" s="56" t="s">
        <v>113</v>
      </c>
      <c r="U5" s="56" t="s">
        <v>114</v>
      </c>
      <c r="V5" s="56" t="s">
        <v>115</v>
      </c>
      <c r="W5" s="56" t="s">
        <v>49</v>
      </c>
      <c r="X5" s="57"/>
    </row>
    <row r="6" spans="1:24" ht="4.5" customHeight="1">
      <c r="A6" t="s">
        <v>12</v>
      </c>
      <c r="B6" s="59" t="s">
        <v>12</v>
      </c>
      <c r="C6" s="60"/>
      <c r="D6" s="60"/>
      <c r="E6" s="60"/>
      <c r="F6" s="60"/>
      <c r="G6" s="61"/>
      <c r="H6" s="62"/>
      <c r="I6" s="58"/>
      <c r="J6" s="59" t="s">
        <v>12</v>
      </c>
      <c r="K6" s="60"/>
      <c r="L6" s="60"/>
      <c r="M6" s="60"/>
      <c r="N6" s="60"/>
      <c r="O6" s="61"/>
      <c r="P6" s="62"/>
      <c r="R6" s="59" t="s">
        <v>12</v>
      </c>
      <c r="S6" s="60"/>
      <c r="T6" s="60"/>
      <c r="U6" s="60"/>
      <c r="V6" s="60"/>
      <c r="W6" s="61"/>
      <c r="X6" s="62"/>
    </row>
    <row r="7" spans="1:24" ht="16.5" customHeight="1">
      <c r="A7" s="122" t="s">
        <v>63</v>
      </c>
      <c r="B7" s="139" t="s">
        <v>99</v>
      </c>
      <c r="C7" s="63">
        <v>188</v>
      </c>
      <c r="D7" s="63">
        <v>133</v>
      </c>
      <c r="E7" s="63">
        <v>185</v>
      </c>
      <c r="F7" s="63">
        <v>142</v>
      </c>
      <c r="G7" s="63">
        <f aca="true" t="shared" si="0" ref="G7:G12">SUM(D7+F7)</f>
        <v>275</v>
      </c>
      <c r="H7" s="140">
        <f aca="true" t="shared" si="1" ref="H7:H12">SUM(C7:F7)</f>
        <v>648</v>
      </c>
      <c r="I7" s="65"/>
      <c r="J7" s="139" t="s">
        <v>33</v>
      </c>
      <c r="K7" s="63">
        <v>198</v>
      </c>
      <c r="L7" s="63">
        <v>158</v>
      </c>
      <c r="M7" s="63">
        <v>197</v>
      </c>
      <c r="N7" s="63">
        <v>150</v>
      </c>
      <c r="O7" s="63">
        <f aca="true" t="shared" si="2" ref="O7:O12">SUM(L7+N7)</f>
        <v>308</v>
      </c>
      <c r="P7" s="140">
        <f aca="true" t="shared" si="3" ref="P7:P12">SUM(K7:N7)</f>
        <v>703</v>
      </c>
      <c r="R7" s="139" t="s">
        <v>92</v>
      </c>
      <c r="S7" s="63">
        <v>186</v>
      </c>
      <c r="T7" s="63">
        <v>104</v>
      </c>
      <c r="U7" s="63">
        <v>182</v>
      </c>
      <c r="V7" s="63">
        <v>122</v>
      </c>
      <c r="W7" s="63">
        <f aca="true" t="shared" si="4" ref="W7:W12">SUM(T7+V7)</f>
        <v>226</v>
      </c>
      <c r="X7" s="141">
        <f aca="true" t="shared" si="5" ref="X7:X12">SUM(S7:V7)</f>
        <v>594</v>
      </c>
    </row>
    <row r="8" spans="1:24" ht="16.5" customHeight="1">
      <c r="A8" s="122" t="s">
        <v>78</v>
      </c>
      <c r="B8" s="139" t="s">
        <v>47</v>
      </c>
      <c r="C8" s="63">
        <v>174</v>
      </c>
      <c r="D8" s="63">
        <v>91</v>
      </c>
      <c r="E8" s="63">
        <v>186</v>
      </c>
      <c r="F8" s="123">
        <v>103</v>
      </c>
      <c r="G8" s="63">
        <f t="shared" si="0"/>
        <v>194</v>
      </c>
      <c r="H8" s="141">
        <f t="shared" si="1"/>
        <v>554</v>
      </c>
      <c r="I8" s="65"/>
      <c r="J8" s="139" t="s">
        <v>55</v>
      </c>
      <c r="K8" s="63">
        <v>171</v>
      </c>
      <c r="L8" s="63">
        <v>92</v>
      </c>
      <c r="M8" s="63">
        <v>177</v>
      </c>
      <c r="N8" s="63">
        <v>95</v>
      </c>
      <c r="O8" s="63">
        <f t="shared" si="2"/>
        <v>187</v>
      </c>
      <c r="P8" s="141">
        <f t="shared" si="3"/>
        <v>535</v>
      </c>
      <c r="R8" s="139" t="s">
        <v>79</v>
      </c>
      <c r="S8" s="63">
        <v>193</v>
      </c>
      <c r="T8" s="63">
        <v>149</v>
      </c>
      <c r="U8" s="63">
        <v>191</v>
      </c>
      <c r="V8" s="63">
        <v>130</v>
      </c>
      <c r="W8" s="63">
        <f t="shared" si="4"/>
        <v>279</v>
      </c>
      <c r="X8" s="140">
        <f t="shared" si="5"/>
        <v>663</v>
      </c>
    </row>
    <row r="9" spans="1:24" ht="16.5" customHeight="1">
      <c r="A9" s="122" t="s">
        <v>65</v>
      </c>
      <c r="B9" s="139" t="s">
        <v>53</v>
      </c>
      <c r="C9" s="63">
        <v>187</v>
      </c>
      <c r="D9" s="63">
        <v>131</v>
      </c>
      <c r="E9" s="63">
        <v>173</v>
      </c>
      <c r="F9" s="63">
        <v>179</v>
      </c>
      <c r="G9" s="63">
        <f t="shared" si="0"/>
        <v>310</v>
      </c>
      <c r="H9" s="140">
        <f t="shared" si="1"/>
        <v>670</v>
      </c>
      <c r="I9" s="65"/>
      <c r="J9" s="139" t="s">
        <v>97</v>
      </c>
      <c r="K9" s="63">
        <v>157</v>
      </c>
      <c r="L9" s="63">
        <v>56</v>
      </c>
      <c r="M9" s="63">
        <v>173</v>
      </c>
      <c r="N9" s="63">
        <v>97</v>
      </c>
      <c r="O9" s="63">
        <f t="shared" si="2"/>
        <v>153</v>
      </c>
      <c r="P9" s="143">
        <f t="shared" si="3"/>
        <v>483</v>
      </c>
      <c r="R9" s="139" t="s">
        <v>100</v>
      </c>
      <c r="S9" s="63">
        <v>184</v>
      </c>
      <c r="T9" s="63">
        <v>95</v>
      </c>
      <c r="U9" s="63">
        <v>189</v>
      </c>
      <c r="V9" s="63">
        <v>133</v>
      </c>
      <c r="W9" s="63">
        <f t="shared" si="4"/>
        <v>228</v>
      </c>
      <c r="X9" s="140">
        <f t="shared" si="5"/>
        <v>601</v>
      </c>
    </row>
    <row r="10" spans="1:24" ht="16.5" customHeight="1">
      <c r="A10" s="122" t="s">
        <v>66</v>
      </c>
      <c r="B10" s="139" t="s">
        <v>54</v>
      </c>
      <c r="C10" s="63">
        <v>200</v>
      </c>
      <c r="D10" s="63">
        <v>128</v>
      </c>
      <c r="E10" s="63">
        <v>196</v>
      </c>
      <c r="F10" s="123">
        <v>131</v>
      </c>
      <c r="G10" s="63">
        <f t="shared" si="0"/>
        <v>259</v>
      </c>
      <c r="H10" s="140">
        <f t="shared" si="1"/>
        <v>655</v>
      </c>
      <c r="I10" s="65"/>
      <c r="J10" s="142" t="s">
        <v>116</v>
      </c>
      <c r="K10" s="63">
        <v>186</v>
      </c>
      <c r="L10" s="63">
        <v>91</v>
      </c>
      <c r="M10" s="63">
        <v>178</v>
      </c>
      <c r="N10" s="146">
        <v>90</v>
      </c>
      <c r="O10" s="63">
        <f t="shared" si="2"/>
        <v>181</v>
      </c>
      <c r="P10" s="64">
        <f t="shared" si="3"/>
        <v>545</v>
      </c>
      <c r="R10" s="139" t="s">
        <v>80</v>
      </c>
      <c r="S10" s="63">
        <v>179</v>
      </c>
      <c r="T10" s="63">
        <v>140</v>
      </c>
      <c r="U10" s="63">
        <v>187</v>
      </c>
      <c r="V10" s="63">
        <v>113</v>
      </c>
      <c r="W10" s="63">
        <f t="shared" si="4"/>
        <v>253</v>
      </c>
      <c r="X10" s="140">
        <f t="shared" si="5"/>
        <v>619</v>
      </c>
    </row>
    <row r="11" spans="1:24" ht="16.5" customHeight="1">
      <c r="A11" s="122" t="s">
        <v>67</v>
      </c>
      <c r="B11" s="139" t="s">
        <v>98</v>
      </c>
      <c r="C11" s="63"/>
      <c r="D11" s="63"/>
      <c r="E11" s="63"/>
      <c r="F11" s="63"/>
      <c r="G11" s="63">
        <f t="shared" si="0"/>
        <v>0</v>
      </c>
      <c r="H11" s="141">
        <f t="shared" si="1"/>
        <v>0</v>
      </c>
      <c r="I11" s="65"/>
      <c r="J11" s="139" t="s">
        <v>12</v>
      </c>
      <c r="K11" s="63"/>
      <c r="L11" s="63"/>
      <c r="M11" s="63"/>
      <c r="N11" s="63"/>
      <c r="O11" s="63">
        <f t="shared" si="2"/>
        <v>0</v>
      </c>
      <c r="P11" s="143">
        <f>SUM(K11:N11)</f>
        <v>0</v>
      </c>
      <c r="R11" s="139" t="s">
        <v>77</v>
      </c>
      <c r="S11" s="63">
        <v>176</v>
      </c>
      <c r="T11" s="63">
        <v>132</v>
      </c>
      <c r="U11" s="63">
        <v>165</v>
      </c>
      <c r="V11" s="63">
        <v>112</v>
      </c>
      <c r="W11" s="63">
        <f t="shared" si="4"/>
        <v>244</v>
      </c>
      <c r="X11" s="141">
        <f t="shared" si="5"/>
        <v>585</v>
      </c>
    </row>
    <row r="12" spans="1:24" ht="16.5" customHeight="1">
      <c r="A12" s="122" t="s">
        <v>68</v>
      </c>
      <c r="B12" s="139"/>
      <c r="C12" s="63"/>
      <c r="D12" s="63"/>
      <c r="E12" s="63"/>
      <c r="F12" s="63"/>
      <c r="G12" s="63">
        <f t="shared" si="0"/>
        <v>0</v>
      </c>
      <c r="H12" s="140">
        <f t="shared" si="1"/>
        <v>0</v>
      </c>
      <c r="I12" s="65"/>
      <c r="J12" s="139" t="s">
        <v>12</v>
      </c>
      <c r="K12" s="63"/>
      <c r="L12" s="63"/>
      <c r="M12" s="63"/>
      <c r="N12" s="63"/>
      <c r="O12" s="63">
        <f t="shared" si="2"/>
        <v>0</v>
      </c>
      <c r="P12" s="64">
        <f t="shared" si="3"/>
        <v>0</v>
      </c>
      <c r="R12" s="139"/>
      <c r="S12" s="63"/>
      <c r="T12" s="63"/>
      <c r="U12" s="63"/>
      <c r="V12" s="63"/>
      <c r="W12" s="63">
        <f t="shared" si="4"/>
        <v>0</v>
      </c>
      <c r="X12" s="66">
        <f t="shared" si="5"/>
        <v>0</v>
      </c>
    </row>
    <row r="13" spans="1:24" ht="16.5" customHeight="1" thickBot="1">
      <c r="A13" s="122" t="s">
        <v>68</v>
      </c>
      <c r="B13" s="67"/>
      <c r="C13" s="68"/>
      <c r="D13" s="68"/>
      <c r="E13" s="68"/>
      <c r="F13" s="68"/>
      <c r="G13" s="69">
        <f>SUM(G7:G12)</f>
        <v>1038</v>
      </c>
      <c r="H13" s="70">
        <f>SUM(H7:H12)</f>
        <v>2527</v>
      </c>
      <c r="I13" s="71"/>
      <c r="J13" s="67" t="s">
        <v>12</v>
      </c>
      <c r="K13" s="68" t="s">
        <v>12</v>
      </c>
      <c r="L13" s="68" t="s">
        <v>12</v>
      </c>
      <c r="M13" s="68" t="s">
        <v>12</v>
      </c>
      <c r="N13" s="68" t="s">
        <v>12</v>
      </c>
      <c r="O13" s="69">
        <f>SUM(O7:O12)</f>
        <v>829</v>
      </c>
      <c r="P13" s="70">
        <f>SUM(P7:P12)</f>
        <v>2266</v>
      </c>
      <c r="R13" s="67"/>
      <c r="S13" s="68"/>
      <c r="T13" s="68"/>
      <c r="U13" s="68"/>
      <c r="V13" s="68"/>
      <c r="W13" s="69">
        <f>SUM(W7:W12)</f>
        <v>1230</v>
      </c>
      <c r="X13" s="70">
        <f>SUM(X7:X12)</f>
        <v>3062</v>
      </c>
    </row>
    <row r="14" spans="1:24" ht="16.5" customHeight="1" thickBot="1">
      <c r="A14" s="122" t="s">
        <v>69</v>
      </c>
      <c r="H14" s="72">
        <f>MIN(H7:H12)</f>
        <v>0</v>
      </c>
      <c r="I14" s="73"/>
      <c r="O14" s="74"/>
      <c r="P14" s="72">
        <f>MIN(P7:P12)+P11</f>
        <v>0</v>
      </c>
      <c r="X14" s="72">
        <f>MIN(X7:X12)+X11</f>
        <v>585</v>
      </c>
    </row>
    <row r="15" spans="1:24" ht="19.5" customHeight="1" thickBot="1">
      <c r="A15" s="99"/>
      <c r="B15" s="75" t="s">
        <v>50</v>
      </c>
      <c r="C15" s="76">
        <v>1</v>
      </c>
      <c r="D15" s="76">
        <v>3</v>
      </c>
      <c r="H15" s="110">
        <f>H13-H14</f>
        <v>2527</v>
      </c>
      <c r="I15" s="77"/>
      <c r="J15" s="75" t="s">
        <v>50</v>
      </c>
      <c r="K15" s="76">
        <v>3</v>
      </c>
      <c r="L15" s="76">
        <v>1</v>
      </c>
      <c r="P15" s="110">
        <f>P13-P14</f>
        <v>2266</v>
      </c>
      <c r="R15" s="75" t="s">
        <v>50</v>
      </c>
      <c r="S15" s="76">
        <v>2</v>
      </c>
      <c r="T15" s="76">
        <v>2</v>
      </c>
      <c r="X15" s="110">
        <f>X13-X14</f>
        <v>2477</v>
      </c>
    </row>
    <row r="16" ht="9.75" customHeight="1">
      <c r="A16" s="99"/>
    </row>
    <row r="17" ht="4.5" customHeight="1">
      <c r="A17" s="99"/>
    </row>
    <row r="18" spans="1:24" ht="6.75" customHeight="1">
      <c r="A18" s="111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8" ht="9.75" customHeight="1">
      <c r="A19" s="99"/>
      <c r="AB19" t="s">
        <v>12</v>
      </c>
    </row>
    <row r="20" spans="1:24" ht="16.5" customHeight="1">
      <c r="A20" s="99"/>
      <c r="B20" s="124" t="s">
        <v>81</v>
      </c>
      <c r="C20" s="56" t="s">
        <v>112</v>
      </c>
      <c r="D20" s="56" t="s">
        <v>113</v>
      </c>
      <c r="E20" s="56" t="s">
        <v>114</v>
      </c>
      <c r="F20" s="56" t="s">
        <v>115</v>
      </c>
      <c r="G20" s="56" t="s">
        <v>49</v>
      </c>
      <c r="H20" s="57"/>
      <c r="J20" s="124" t="s">
        <v>101</v>
      </c>
      <c r="K20" s="56" t="s">
        <v>112</v>
      </c>
      <c r="L20" s="56" t="s">
        <v>113</v>
      </c>
      <c r="M20" s="56" t="s">
        <v>114</v>
      </c>
      <c r="N20" s="56" t="s">
        <v>115</v>
      </c>
      <c r="O20" s="56" t="s">
        <v>49</v>
      </c>
      <c r="P20" s="57"/>
      <c r="R20" s="124" t="s">
        <v>52</v>
      </c>
      <c r="S20" s="56" t="s">
        <v>112</v>
      </c>
      <c r="T20" s="56" t="s">
        <v>113</v>
      </c>
      <c r="U20" s="56" t="s">
        <v>114</v>
      </c>
      <c r="V20" s="56" t="s">
        <v>115</v>
      </c>
      <c r="W20" s="56" t="s">
        <v>49</v>
      </c>
      <c r="X20" s="57"/>
    </row>
    <row r="21" spans="1:24" ht="4.5" customHeight="1">
      <c r="A21" s="99"/>
      <c r="B21" s="59" t="s">
        <v>12</v>
      </c>
      <c r="C21" s="60"/>
      <c r="D21" s="60"/>
      <c r="E21" s="60"/>
      <c r="F21" s="60"/>
      <c r="G21" s="61"/>
      <c r="H21" s="62"/>
      <c r="J21" s="59" t="s">
        <v>12</v>
      </c>
      <c r="K21" s="60" t="s">
        <v>12</v>
      </c>
      <c r="L21" s="60" t="s">
        <v>12</v>
      </c>
      <c r="M21" s="60" t="s">
        <v>12</v>
      </c>
      <c r="N21" s="60" t="s">
        <v>12</v>
      </c>
      <c r="O21" s="63" t="s">
        <v>12</v>
      </c>
      <c r="P21" s="66" t="s">
        <v>12</v>
      </c>
      <c r="R21" s="59" t="s">
        <v>12</v>
      </c>
      <c r="S21" s="60"/>
      <c r="T21" s="60"/>
      <c r="U21" s="60"/>
      <c r="V21" s="60"/>
      <c r="W21" s="61"/>
      <c r="X21" s="62"/>
    </row>
    <row r="22" spans="1:24" ht="16.5" customHeight="1">
      <c r="A22" s="109" t="s">
        <v>62</v>
      </c>
      <c r="B22" s="139" t="s">
        <v>82</v>
      </c>
      <c r="C22" s="63">
        <v>181</v>
      </c>
      <c r="D22" s="63">
        <v>89</v>
      </c>
      <c r="E22" s="63">
        <v>180</v>
      </c>
      <c r="F22" s="63">
        <v>104</v>
      </c>
      <c r="G22" s="63">
        <f aca="true" t="shared" si="6" ref="G22:G27">SUM(D22+F22)</f>
        <v>193</v>
      </c>
      <c r="H22" s="140">
        <f aca="true" t="shared" si="7" ref="H22:H27">SUM(C22:F22)</f>
        <v>554</v>
      </c>
      <c r="J22" s="144" t="s">
        <v>102</v>
      </c>
      <c r="K22" s="80">
        <v>194</v>
      </c>
      <c r="L22" s="80">
        <v>137</v>
      </c>
      <c r="M22" s="80">
        <v>180</v>
      </c>
      <c r="N22" s="80">
        <v>103</v>
      </c>
      <c r="O22" s="63">
        <f aca="true" t="shared" si="8" ref="O22:O27">SUM(L22+N22)</f>
        <v>240</v>
      </c>
      <c r="P22" s="140">
        <f aca="true" t="shared" si="9" ref="P22:P27">SUM(K22:N22)</f>
        <v>614</v>
      </c>
      <c r="R22" s="139" t="s">
        <v>83</v>
      </c>
      <c r="S22" s="63">
        <v>156</v>
      </c>
      <c r="T22" s="63">
        <v>78</v>
      </c>
      <c r="U22" s="63">
        <v>147</v>
      </c>
      <c r="V22" s="63">
        <v>90</v>
      </c>
      <c r="W22" s="63">
        <f aca="true" t="shared" si="10" ref="W22:W27">SUM(T22+V22)</f>
        <v>168</v>
      </c>
      <c r="X22" s="143">
        <f aca="true" t="shared" si="11" ref="X22:X27">SUM(S22:V22)</f>
        <v>471</v>
      </c>
    </row>
    <row r="23" spans="1:24" ht="16.5" customHeight="1">
      <c r="A23" s="125" t="s">
        <v>78</v>
      </c>
      <c r="B23" s="139" t="s">
        <v>46</v>
      </c>
      <c r="C23" s="63">
        <v>148</v>
      </c>
      <c r="D23" s="63">
        <v>79</v>
      </c>
      <c r="E23" s="63">
        <v>156</v>
      </c>
      <c r="F23" s="123">
        <v>89</v>
      </c>
      <c r="G23" s="63">
        <f t="shared" si="6"/>
        <v>168</v>
      </c>
      <c r="H23" s="147">
        <f t="shared" si="7"/>
        <v>472</v>
      </c>
      <c r="J23" s="144" t="s">
        <v>104</v>
      </c>
      <c r="K23" s="63">
        <v>182</v>
      </c>
      <c r="L23" s="63">
        <v>94</v>
      </c>
      <c r="M23" s="63">
        <v>178</v>
      </c>
      <c r="N23" s="63">
        <v>105</v>
      </c>
      <c r="O23" s="63">
        <f t="shared" si="8"/>
        <v>199</v>
      </c>
      <c r="P23" s="140">
        <f t="shared" si="9"/>
        <v>559</v>
      </c>
      <c r="R23" s="144" t="s">
        <v>70</v>
      </c>
      <c r="S23" s="80">
        <v>156</v>
      </c>
      <c r="T23" s="80">
        <v>77</v>
      </c>
      <c r="U23" s="80">
        <v>166</v>
      </c>
      <c r="V23" s="80">
        <v>88</v>
      </c>
      <c r="W23" s="63">
        <f t="shared" si="10"/>
        <v>165</v>
      </c>
      <c r="X23" s="147">
        <f>SUM(S23:V23)</f>
        <v>487</v>
      </c>
    </row>
    <row r="24" spans="1:24" ht="16.5" customHeight="1">
      <c r="A24" s="109" t="s">
        <v>65</v>
      </c>
      <c r="B24" s="139" t="s">
        <v>56</v>
      </c>
      <c r="C24" s="63">
        <v>170</v>
      </c>
      <c r="D24" s="63">
        <v>85</v>
      </c>
      <c r="E24" s="63">
        <v>150</v>
      </c>
      <c r="F24" s="63">
        <v>80</v>
      </c>
      <c r="G24" s="63">
        <f t="shared" si="6"/>
        <v>165</v>
      </c>
      <c r="H24" s="143">
        <f t="shared" si="7"/>
        <v>485</v>
      </c>
      <c r="J24" s="139" t="s">
        <v>117</v>
      </c>
      <c r="K24" s="63"/>
      <c r="L24" s="63"/>
      <c r="M24" s="63"/>
      <c r="N24" s="63"/>
      <c r="O24" s="63">
        <f t="shared" si="8"/>
        <v>0</v>
      </c>
      <c r="P24" s="140">
        <f t="shared" si="9"/>
        <v>0</v>
      </c>
      <c r="R24" s="144" t="s">
        <v>12</v>
      </c>
      <c r="S24" s="63"/>
      <c r="T24" s="63"/>
      <c r="U24" s="63"/>
      <c r="V24" s="63"/>
      <c r="W24" s="63">
        <f t="shared" si="10"/>
        <v>0</v>
      </c>
      <c r="X24" s="147">
        <f t="shared" si="11"/>
        <v>0</v>
      </c>
    </row>
    <row r="25" spans="1:24" ht="16.5" customHeight="1">
      <c r="A25" s="109" t="s">
        <v>66</v>
      </c>
      <c r="B25" s="139" t="s">
        <v>103</v>
      </c>
      <c r="C25" s="63">
        <v>166</v>
      </c>
      <c r="D25" s="63">
        <v>78</v>
      </c>
      <c r="E25" s="63">
        <v>165</v>
      </c>
      <c r="F25" s="63">
        <v>87</v>
      </c>
      <c r="G25" s="63">
        <f t="shared" si="6"/>
        <v>165</v>
      </c>
      <c r="H25" s="143">
        <f t="shared" si="7"/>
        <v>496</v>
      </c>
      <c r="J25" s="139" t="s">
        <v>118</v>
      </c>
      <c r="K25" s="63">
        <v>130</v>
      </c>
      <c r="L25" s="63">
        <v>75</v>
      </c>
      <c r="M25" s="63">
        <v>159</v>
      </c>
      <c r="N25" s="63">
        <v>40</v>
      </c>
      <c r="O25" s="63">
        <f t="shared" si="8"/>
        <v>115</v>
      </c>
      <c r="P25" s="143">
        <f t="shared" si="9"/>
        <v>404</v>
      </c>
      <c r="R25" s="139" t="s">
        <v>12</v>
      </c>
      <c r="S25" s="63"/>
      <c r="T25" s="63"/>
      <c r="U25" s="63"/>
      <c r="V25" s="63"/>
      <c r="W25" s="63">
        <f t="shared" si="10"/>
        <v>0</v>
      </c>
      <c r="X25" s="140">
        <f t="shared" si="11"/>
        <v>0</v>
      </c>
    </row>
    <row r="26" spans="1:24" ht="16.5" customHeight="1">
      <c r="A26" s="109" t="s">
        <v>67</v>
      </c>
      <c r="B26" s="139" t="s">
        <v>12</v>
      </c>
      <c r="C26" s="63"/>
      <c r="D26" s="63"/>
      <c r="E26" s="63"/>
      <c r="F26" s="63"/>
      <c r="G26" s="63">
        <f t="shared" si="6"/>
        <v>0</v>
      </c>
      <c r="H26" s="141">
        <f t="shared" si="7"/>
        <v>0</v>
      </c>
      <c r="J26" s="139"/>
      <c r="K26" s="79"/>
      <c r="L26" s="79"/>
      <c r="M26" s="79"/>
      <c r="N26" s="79"/>
      <c r="O26" s="63">
        <f t="shared" si="8"/>
        <v>0</v>
      </c>
      <c r="P26" s="64">
        <f t="shared" si="9"/>
        <v>0</v>
      </c>
      <c r="R26" s="139" t="s">
        <v>12</v>
      </c>
      <c r="S26" s="63"/>
      <c r="T26" s="63"/>
      <c r="U26" s="63"/>
      <c r="V26" s="63"/>
      <c r="W26" s="63">
        <f t="shared" si="10"/>
        <v>0</v>
      </c>
      <c r="X26" s="141">
        <f t="shared" si="11"/>
        <v>0</v>
      </c>
    </row>
    <row r="27" spans="1:24" ht="16.5" customHeight="1">
      <c r="A27" s="109" t="s">
        <v>68</v>
      </c>
      <c r="B27" s="139"/>
      <c r="C27" s="63"/>
      <c r="D27" s="63"/>
      <c r="E27" s="63"/>
      <c r="F27" s="63"/>
      <c r="G27" s="80">
        <f t="shared" si="6"/>
        <v>0</v>
      </c>
      <c r="H27" s="145">
        <f t="shared" si="7"/>
        <v>0</v>
      </c>
      <c r="J27" s="139"/>
      <c r="K27" s="79"/>
      <c r="L27" s="79"/>
      <c r="M27" s="79"/>
      <c r="N27" s="79"/>
      <c r="O27" s="80">
        <f t="shared" si="8"/>
        <v>0</v>
      </c>
      <c r="P27" s="81">
        <f t="shared" si="9"/>
        <v>0</v>
      </c>
      <c r="R27" s="139"/>
      <c r="S27" s="79"/>
      <c r="T27" s="79"/>
      <c r="U27" s="79"/>
      <c r="V27" s="79"/>
      <c r="W27" s="80">
        <f t="shared" si="10"/>
        <v>0</v>
      </c>
      <c r="X27" s="81">
        <f t="shared" si="11"/>
        <v>0</v>
      </c>
    </row>
    <row r="28" spans="1:24" ht="16.5" customHeight="1" thickBot="1">
      <c r="A28" s="109" t="s">
        <v>68</v>
      </c>
      <c r="B28" s="67"/>
      <c r="C28" s="68"/>
      <c r="D28" s="68"/>
      <c r="E28" s="68"/>
      <c r="F28" s="68"/>
      <c r="G28" s="69">
        <f>SUM(G22:G27)</f>
        <v>691</v>
      </c>
      <c r="H28" s="70">
        <f>SUM(H22:H27)</f>
        <v>2007</v>
      </c>
      <c r="J28" s="67"/>
      <c r="K28" s="68"/>
      <c r="L28" s="68"/>
      <c r="M28" s="68"/>
      <c r="N28" s="68"/>
      <c r="O28" s="69">
        <f>SUM(O22:O27)</f>
        <v>554</v>
      </c>
      <c r="P28" s="70">
        <f>SUM(P22:P27)</f>
        <v>1577</v>
      </c>
      <c r="R28" s="67"/>
      <c r="S28" s="68"/>
      <c r="T28" s="68"/>
      <c r="U28" s="68"/>
      <c r="V28" s="68"/>
      <c r="W28" s="69">
        <f>SUM(W22:W27)</f>
        <v>333</v>
      </c>
      <c r="X28" s="70">
        <f>SUM(X22:X27)</f>
        <v>958</v>
      </c>
    </row>
    <row r="29" spans="1:24" ht="19.5" customHeight="1" thickBot="1">
      <c r="A29" s="109" t="s">
        <v>69</v>
      </c>
      <c r="H29" s="72">
        <f>MIN(H22:H27)+H23</f>
        <v>472</v>
      </c>
      <c r="P29" s="72">
        <f>MIN(P22:P27)</f>
        <v>0</v>
      </c>
      <c r="X29" s="72">
        <f>MIN(X22:X27)</f>
        <v>0</v>
      </c>
    </row>
    <row r="30" spans="2:24" ht="19.5" customHeight="1" thickBot="1">
      <c r="B30" s="75" t="s">
        <v>50</v>
      </c>
      <c r="C30" s="76">
        <v>2</v>
      </c>
      <c r="D30" s="76">
        <v>2</v>
      </c>
      <c r="H30" s="110">
        <f>H28-H29</f>
        <v>1535</v>
      </c>
      <c r="J30" s="75" t="s">
        <v>50</v>
      </c>
      <c r="K30" s="76">
        <v>1</v>
      </c>
      <c r="L30" s="76">
        <v>3</v>
      </c>
      <c r="P30" s="110">
        <f>P28-P29</f>
        <v>1577</v>
      </c>
      <c r="R30" s="75" t="s">
        <v>50</v>
      </c>
      <c r="S30" s="76">
        <v>3</v>
      </c>
      <c r="T30" s="76">
        <v>1</v>
      </c>
      <c r="X30" s="110">
        <f>X28-X29</f>
        <v>958</v>
      </c>
    </row>
    <row r="31" ht="4.5" customHeight="1"/>
    <row r="32" ht="19.5" customHeight="1"/>
    <row r="33" spans="1:24" ht="6.7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ht="4.5" customHeight="1"/>
    <row r="36" spans="2:8" ht="22.5">
      <c r="B36" s="113" t="s">
        <v>71</v>
      </c>
      <c r="H36" s="114" t="s">
        <v>20</v>
      </c>
    </row>
  </sheetData>
  <sheetProtection/>
  <mergeCells count="2">
    <mergeCell ref="B1:X1"/>
    <mergeCell ref="B3:X3"/>
  </mergeCells>
  <printOptions/>
  <pageMargins left="0" right="0" top="0" bottom="0" header="0.5118110236220472" footer="0.5118110236220472"/>
  <pageSetup horizontalDpi="600" verticalDpi="600" orientation="landscape" paperSize="9" scale="89" r:id="rId4"/>
  <legacyDrawing r:id="rId3"/>
  <oleObjects>
    <oleObject progId="MS_ClipArt_Gallery.5" shapeId="83648" r:id="rId1"/>
    <oleObject progId="PBrush" shapeId="836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.7109375" style="12" customWidth="1"/>
    <col min="2" max="2" width="3.7109375" style="12" customWidth="1"/>
    <col min="3" max="3" width="18.7109375" style="12" customWidth="1"/>
    <col min="4" max="4" width="9.7109375" style="12" customWidth="1"/>
    <col min="5" max="5" width="6.140625" style="12" customWidth="1"/>
    <col min="6" max="6" width="6.7109375" style="12" customWidth="1"/>
    <col min="7" max="7" width="4.7109375" style="12" customWidth="1"/>
    <col min="8" max="8" width="6.7109375" style="12" customWidth="1"/>
    <col min="9" max="9" width="4.7109375" style="12" customWidth="1"/>
    <col min="10" max="10" width="6.7109375" style="12" customWidth="1"/>
    <col min="11" max="11" width="4.7109375" style="12" customWidth="1"/>
    <col min="12" max="12" width="6.7109375" style="12" customWidth="1"/>
    <col min="13" max="13" width="4.7109375" style="12" customWidth="1"/>
    <col min="14" max="14" width="6.7109375" style="12" customWidth="1"/>
    <col min="15" max="15" width="4.7109375" style="12" customWidth="1"/>
    <col min="16" max="16" width="6.7109375" style="12" customWidth="1"/>
    <col min="17" max="17" width="4.7109375" style="12" customWidth="1"/>
    <col min="18" max="18" width="6.7109375" style="12" customWidth="1"/>
    <col min="19" max="19" width="4.7109375" style="12" customWidth="1"/>
    <col min="20" max="20" width="6.7109375" style="12" customWidth="1"/>
    <col min="21" max="21" width="4.7109375" style="12" customWidth="1"/>
    <col min="22" max="22" width="1.7109375" style="12" customWidth="1"/>
    <col min="23" max="16384" width="11.421875" style="12" customWidth="1"/>
  </cols>
  <sheetData>
    <row r="1" spans="1:22" ht="24.75" customHeight="1" thickTop="1">
      <c r="A1" s="267" t="s">
        <v>119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/>
    </row>
    <row r="2" spans="1:22" ht="4.5" customHeight="1">
      <c r="A2" s="148"/>
      <c r="N2" s="1"/>
      <c r="O2" s="270"/>
      <c r="V2" s="3"/>
    </row>
    <row r="3" spans="1:22" ht="16.5" customHeight="1">
      <c r="A3" s="148"/>
      <c r="B3" s="115"/>
      <c r="C3" s="100"/>
      <c r="D3" s="100"/>
      <c r="E3" s="149"/>
      <c r="F3" s="149" t="s">
        <v>12</v>
      </c>
      <c r="G3" s="149"/>
      <c r="H3" s="149"/>
      <c r="I3" s="149"/>
      <c r="J3" s="149"/>
      <c r="K3" s="149"/>
      <c r="L3" s="149"/>
      <c r="M3" s="149"/>
      <c r="N3" s="1"/>
      <c r="O3" s="1"/>
      <c r="V3" s="3"/>
    </row>
    <row r="4" spans="1:22" ht="4.5" customHeight="1" thickBot="1">
      <c r="A4" s="148"/>
      <c r="C4" s="12" t="s">
        <v>12</v>
      </c>
      <c r="N4" s="1"/>
      <c r="O4" s="1"/>
      <c r="V4" s="3"/>
    </row>
    <row r="5" spans="1:22" ht="22.5" customHeight="1" thickTop="1">
      <c r="A5" s="148"/>
      <c r="B5" s="101"/>
      <c r="C5" s="102" t="s">
        <v>0</v>
      </c>
      <c r="D5" s="103"/>
      <c r="E5" s="104"/>
      <c r="F5" s="150" t="s">
        <v>1</v>
      </c>
      <c r="G5" s="151"/>
      <c r="H5" s="152" t="s">
        <v>2</v>
      </c>
      <c r="I5" s="151"/>
      <c r="J5" s="152" t="s">
        <v>3</v>
      </c>
      <c r="K5" s="151"/>
      <c r="L5" s="152" t="s">
        <v>4</v>
      </c>
      <c r="M5" s="151"/>
      <c r="N5" s="152" t="s">
        <v>5</v>
      </c>
      <c r="O5" s="151"/>
      <c r="P5" s="152" t="s">
        <v>6</v>
      </c>
      <c r="Q5" s="151"/>
      <c r="R5" s="152" t="s">
        <v>7</v>
      </c>
      <c r="S5" s="151"/>
      <c r="T5" s="152" t="s">
        <v>74</v>
      </c>
      <c r="U5" s="153"/>
      <c r="V5" s="3"/>
    </row>
    <row r="6" spans="1:22" ht="21" customHeight="1" thickBot="1">
      <c r="A6" s="148"/>
      <c r="B6" s="154"/>
      <c r="C6" s="4" t="s">
        <v>31</v>
      </c>
      <c r="D6" s="116" t="s">
        <v>9</v>
      </c>
      <c r="E6" s="5" t="s">
        <v>10</v>
      </c>
      <c r="F6" s="53" t="s">
        <v>9</v>
      </c>
      <c r="G6" s="6" t="s">
        <v>10</v>
      </c>
      <c r="H6" s="7" t="s">
        <v>9</v>
      </c>
      <c r="I6" s="6" t="s">
        <v>10</v>
      </c>
      <c r="J6" s="7" t="s">
        <v>9</v>
      </c>
      <c r="K6" s="6" t="s">
        <v>10</v>
      </c>
      <c r="L6" s="7" t="s">
        <v>9</v>
      </c>
      <c r="M6" s="6" t="s">
        <v>10</v>
      </c>
      <c r="N6" s="7" t="s">
        <v>9</v>
      </c>
      <c r="O6" s="6" t="s">
        <v>10</v>
      </c>
      <c r="P6" s="7" t="s">
        <v>9</v>
      </c>
      <c r="Q6" s="6" t="s">
        <v>10</v>
      </c>
      <c r="R6" s="7" t="s">
        <v>9</v>
      </c>
      <c r="S6" s="6" t="s">
        <v>10</v>
      </c>
      <c r="T6" s="7" t="s">
        <v>9</v>
      </c>
      <c r="U6" s="117" t="s">
        <v>10</v>
      </c>
      <c r="V6" s="3"/>
    </row>
    <row r="7" spans="1:22" ht="24.75" customHeight="1">
      <c r="A7" s="148"/>
      <c r="B7" s="118">
        <v>1</v>
      </c>
      <c r="C7" s="155" t="s">
        <v>85</v>
      </c>
      <c r="D7" s="156">
        <f aca="true" t="shared" si="0" ref="D7:E9">SUM(F7+H7+J7+L7+N7+P7+R7+T7)</f>
        <v>14708</v>
      </c>
      <c r="E7" s="271">
        <f t="shared" si="0"/>
        <v>17</v>
      </c>
      <c r="F7" s="157">
        <v>2438</v>
      </c>
      <c r="G7" s="126">
        <v>2</v>
      </c>
      <c r="H7" s="158">
        <v>2391</v>
      </c>
      <c r="I7" s="126">
        <v>3</v>
      </c>
      <c r="J7" s="158">
        <v>2406</v>
      </c>
      <c r="K7" s="126">
        <v>3</v>
      </c>
      <c r="L7" s="158">
        <v>2412</v>
      </c>
      <c r="M7" s="126">
        <v>3</v>
      </c>
      <c r="N7" s="158">
        <v>2534</v>
      </c>
      <c r="O7" s="126">
        <v>3</v>
      </c>
      <c r="P7" s="158">
        <v>2527</v>
      </c>
      <c r="Q7" s="126">
        <v>3</v>
      </c>
      <c r="R7" s="158"/>
      <c r="S7" s="126"/>
      <c r="T7" s="158"/>
      <c r="U7" s="159"/>
      <c r="V7" s="3"/>
    </row>
    <row r="8" spans="1:22" ht="24.75" customHeight="1">
      <c r="A8" s="148"/>
      <c r="B8" s="119">
        <v>2</v>
      </c>
      <c r="C8" s="120" t="s">
        <v>105</v>
      </c>
      <c r="D8" s="160">
        <f t="shared" si="0"/>
        <v>14601</v>
      </c>
      <c r="E8" s="272">
        <f t="shared" si="0"/>
        <v>13</v>
      </c>
      <c r="F8" s="161">
        <v>2469</v>
      </c>
      <c r="G8" s="127">
        <v>3</v>
      </c>
      <c r="H8" s="162">
        <v>2388</v>
      </c>
      <c r="I8" s="127">
        <v>2</v>
      </c>
      <c r="J8" s="162">
        <v>2379</v>
      </c>
      <c r="K8" s="127">
        <v>2</v>
      </c>
      <c r="L8" s="162">
        <v>2366</v>
      </c>
      <c r="M8" s="127">
        <v>2</v>
      </c>
      <c r="N8" s="162">
        <v>2522</v>
      </c>
      <c r="O8" s="127">
        <v>2</v>
      </c>
      <c r="P8" s="162">
        <v>2477</v>
      </c>
      <c r="Q8" s="127">
        <v>2</v>
      </c>
      <c r="R8" s="162"/>
      <c r="S8" s="127"/>
      <c r="T8" s="162"/>
      <c r="U8" s="163"/>
      <c r="V8" s="3"/>
    </row>
    <row r="9" spans="1:22" ht="24.75" customHeight="1" thickBot="1">
      <c r="A9" s="148"/>
      <c r="B9" s="273">
        <v>3</v>
      </c>
      <c r="C9" s="164" t="s">
        <v>72</v>
      </c>
      <c r="D9" s="165">
        <f t="shared" si="0"/>
        <v>13428</v>
      </c>
      <c r="E9" s="274">
        <f t="shared" si="0"/>
        <v>6</v>
      </c>
      <c r="F9" s="166">
        <v>2178</v>
      </c>
      <c r="G9" s="128">
        <v>1</v>
      </c>
      <c r="H9" s="167">
        <v>2377</v>
      </c>
      <c r="I9" s="128">
        <v>1</v>
      </c>
      <c r="J9" s="167">
        <v>2251</v>
      </c>
      <c r="K9" s="128">
        <v>1</v>
      </c>
      <c r="L9" s="167">
        <v>2123</v>
      </c>
      <c r="M9" s="128">
        <v>1</v>
      </c>
      <c r="N9" s="167">
        <v>2233</v>
      </c>
      <c r="O9" s="128">
        <v>1</v>
      </c>
      <c r="P9" s="167">
        <v>2266</v>
      </c>
      <c r="Q9" s="128">
        <v>1</v>
      </c>
      <c r="R9" s="167"/>
      <c r="S9" s="128"/>
      <c r="T9" s="167"/>
      <c r="U9" s="168"/>
      <c r="V9" s="3"/>
    </row>
    <row r="10" spans="1:22" ht="19.5" customHeight="1" thickTop="1">
      <c r="A10" s="148"/>
      <c r="D10" s="1"/>
      <c r="E10" s="169"/>
      <c r="F10" s="275" t="s">
        <v>12</v>
      </c>
      <c r="G10" s="275"/>
      <c r="H10" s="275" t="s">
        <v>12</v>
      </c>
      <c r="I10" s="275"/>
      <c r="J10" s="276"/>
      <c r="K10" s="276"/>
      <c r="L10" s="276"/>
      <c r="M10" s="276"/>
      <c r="N10" s="275"/>
      <c r="O10" s="275"/>
      <c r="P10" s="275"/>
      <c r="Q10" s="275"/>
      <c r="R10" s="276"/>
      <c r="S10" s="276"/>
      <c r="T10" s="276"/>
      <c r="U10" s="276"/>
      <c r="V10" s="3"/>
    </row>
    <row r="11" spans="1:22" ht="4.5" customHeight="1">
      <c r="A11" s="148"/>
      <c r="F11" s="1" t="s">
        <v>12</v>
      </c>
      <c r="G11" s="1"/>
      <c r="H11" s="1"/>
      <c r="I11" s="1"/>
      <c r="J11" s="1"/>
      <c r="K11" s="1"/>
      <c r="L11" s="1"/>
      <c r="M11" s="1"/>
      <c r="N11" s="1"/>
      <c r="O11" s="1"/>
      <c r="V11" s="3"/>
    </row>
    <row r="12" spans="1:22" ht="30" customHeight="1" thickBot="1">
      <c r="A12" s="148"/>
      <c r="F12" s="1"/>
      <c r="G12" s="1"/>
      <c r="H12" s="1"/>
      <c r="I12" s="1"/>
      <c r="J12" s="1"/>
      <c r="K12" s="1"/>
      <c r="L12" s="1"/>
      <c r="M12" s="1"/>
      <c r="N12" s="1"/>
      <c r="O12" s="1"/>
      <c r="V12" s="3"/>
    </row>
    <row r="13" spans="1:22" ht="22.5" customHeight="1" thickTop="1">
      <c r="A13" s="277"/>
      <c r="B13" s="101"/>
      <c r="C13" s="102" t="s">
        <v>0</v>
      </c>
      <c r="D13" s="103"/>
      <c r="E13" s="104"/>
      <c r="F13" s="150" t="s">
        <v>1</v>
      </c>
      <c r="G13" s="151"/>
      <c r="H13" s="152" t="s">
        <v>2</v>
      </c>
      <c r="I13" s="151"/>
      <c r="J13" s="152" t="s">
        <v>3</v>
      </c>
      <c r="K13" s="151"/>
      <c r="L13" s="152" t="s">
        <v>4</v>
      </c>
      <c r="M13" s="151"/>
      <c r="N13" s="152" t="s">
        <v>1</v>
      </c>
      <c r="O13" s="151"/>
      <c r="P13" s="152" t="s">
        <v>2</v>
      </c>
      <c r="Q13" s="151"/>
      <c r="R13" s="152" t="s">
        <v>3</v>
      </c>
      <c r="S13" s="151"/>
      <c r="T13" s="152" t="s">
        <v>4</v>
      </c>
      <c r="U13" s="153"/>
      <c r="V13" s="3"/>
    </row>
    <row r="14" spans="1:22" ht="21" customHeight="1" thickBot="1">
      <c r="A14" s="277"/>
      <c r="B14" s="154"/>
      <c r="C14" s="4" t="s">
        <v>31</v>
      </c>
      <c r="D14" s="116" t="s">
        <v>9</v>
      </c>
      <c r="E14" s="5" t="s">
        <v>10</v>
      </c>
      <c r="F14" s="53" t="s">
        <v>9</v>
      </c>
      <c r="G14" s="6" t="s">
        <v>10</v>
      </c>
      <c r="H14" s="7" t="s">
        <v>9</v>
      </c>
      <c r="I14" s="6" t="s">
        <v>10</v>
      </c>
      <c r="J14" s="7" t="s">
        <v>9</v>
      </c>
      <c r="K14" s="6" t="s">
        <v>10</v>
      </c>
      <c r="L14" s="7" t="s">
        <v>9</v>
      </c>
      <c r="M14" s="6" t="s">
        <v>10</v>
      </c>
      <c r="N14" s="7" t="s">
        <v>9</v>
      </c>
      <c r="O14" s="6" t="s">
        <v>10</v>
      </c>
      <c r="P14" s="7" t="s">
        <v>9</v>
      </c>
      <c r="Q14" s="6" t="s">
        <v>10</v>
      </c>
      <c r="R14" s="7" t="s">
        <v>9</v>
      </c>
      <c r="S14" s="6" t="s">
        <v>10</v>
      </c>
      <c r="T14" s="7" t="s">
        <v>9</v>
      </c>
      <c r="U14" s="117" t="s">
        <v>10</v>
      </c>
      <c r="V14" s="3"/>
    </row>
    <row r="15" spans="1:22" ht="24.75" customHeight="1">
      <c r="A15" s="277"/>
      <c r="B15" s="118">
        <v>1</v>
      </c>
      <c r="C15" s="155" t="s">
        <v>106</v>
      </c>
      <c r="D15" s="156">
        <f aca="true" t="shared" si="1" ref="D15:E17">SUM(F15+H15+J15+L15+N15+P15+R15+T15)</f>
        <v>9663</v>
      </c>
      <c r="E15" s="271">
        <f t="shared" si="1"/>
        <v>17</v>
      </c>
      <c r="F15" s="157">
        <v>1626</v>
      </c>
      <c r="G15" s="126">
        <v>3</v>
      </c>
      <c r="H15" s="158">
        <v>1540</v>
      </c>
      <c r="I15" s="126">
        <v>2</v>
      </c>
      <c r="J15" s="158">
        <v>1661</v>
      </c>
      <c r="K15" s="126">
        <v>3</v>
      </c>
      <c r="L15" s="158">
        <v>1623</v>
      </c>
      <c r="M15" s="126">
        <v>3</v>
      </c>
      <c r="N15" s="158">
        <v>1636</v>
      </c>
      <c r="O15" s="126">
        <v>3</v>
      </c>
      <c r="P15" s="158">
        <v>1577</v>
      </c>
      <c r="Q15" s="126">
        <v>3</v>
      </c>
      <c r="R15" s="158"/>
      <c r="S15" s="126"/>
      <c r="T15" s="158"/>
      <c r="U15" s="159"/>
      <c r="V15" s="3"/>
    </row>
    <row r="16" spans="1:22" ht="24.75" customHeight="1">
      <c r="A16" s="277"/>
      <c r="B16" s="119">
        <v>2</v>
      </c>
      <c r="C16" s="120" t="s">
        <v>86</v>
      </c>
      <c r="D16" s="160">
        <f t="shared" si="1"/>
        <v>9502</v>
      </c>
      <c r="E16" s="272">
        <f t="shared" si="1"/>
        <v>13</v>
      </c>
      <c r="F16" s="161">
        <v>1619</v>
      </c>
      <c r="G16" s="127">
        <v>2</v>
      </c>
      <c r="H16" s="162">
        <v>1591</v>
      </c>
      <c r="I16" s="127">
        <v>3</v>
      </c>
      <c r="J16" s="162">
        <v>1594</v>
      </c>
      <c r="K16" s="127">
        <v>2</v>
      </c>
      <c r="L16" s="162">
        <v>1589</v>
      </c>
      <c r="M16" s="127">
        <v>2</v>
      </c>
      <c r="N16" s="162">
        <v>1574</v>
      </c>
      <c r="O16" s="127">
        <v>2</v>
      </c>
      <c r="P16" s="162">
        <v>1535</v>
      </c>
      <c r="Q16" s="127">
        <v>2</v>
      </c>
      <c r="R16" s="162"/>
      <c r="S16" s="127"/>
      <c r="T16" s="162"/>
      <c r="U16" s="163"/>
      <c r="V16" s="3"/>
    </row>
    <row r="17" spans="1:22" ht="24.75" customHeight="1" thickBot="1">
      <c r="A17" s="277"/>
      <c r="B17" s="273">
        <v>3</v>
      </c>
      <c r="C17" s="164" t="s">
        <v>73</v>
      </c>
      <c r="D17" s="165">
        <f t="shared" si="1"/>
        <v>7650</v>
      </c>
      <c r="E17" s="278">
        <f t="shared" si="1"/>
        <v>6</v>
      </c>
      <c r="F17" s="166">
        <v>1322</v>
      </c>
      <c r="G17" s="128">
        <v>1</v>
      </c>
      <c r="H17" s="167">
        <v>1263</v>
      </c>
      <c r="I17" s="128">
        <v>1</v>
      </c>
      <c r="J17" s="167">
        <v>1289</v>
      </c>
      <c r="K17" s="128">
        <v>1</v>
      </c>
      <c r="L17" s="167">
        <v>1285</v>
      </c>
      <c r="M17" s="128">
        <v>1</v>
      </c>
      <c r="N17" s="167">
        <v>1533</v>
      </c>
      <c r="O17" s="128">
        <v>1</v>
      </c>
      <c r="P17" s="167">
        <v>958</v>
      </c>
      <c r="Q17" s="128">
        <v>1</v>
      </c>
      <c r="R17" s="167"/>
      <c r="S17" s="128"/>
      <c r="T17" s="167"/>
      <c r="U17" s="168"/>
      <c r="V17" s="3"/>
    </row>
    <row r="18" spans="1:22" ht="24.75" customHeight="1" thickTop="1">
      <c r="A18" s="277"/>
      <c r="B18"/>
      <c r="C18"/>
      <c r="D18"/>
      <c r="E18"/>
      <c r="F18" s="260" t="s">
        <v>120</v>
      </c>
      <c r="G18" s="261"/>
      <c r="H18" s="279" t="s">
        <v>121</v>
      </c>
      <c r="I18" s="280"/>
      <c r="J18" s="257">
        <v>42700</v>
      </c>
      <c r="K18" s="258"/>
      <c r="L18" s="257">
        <v>42714</v>
      </c>
      <c r="M18" s="259"/>
      <c r="N18" s="260" t="s">
        <v>122</v>
      </c>
      <c r="O18" s="261"/>
      <c r="P18" s="260" t="s">
        <v>123</v>
      </c>
      <c r="Q18" s="261"/>
      <c r="R18" s="257"/>
      <c r="S18" s="258"/>
      <c r="T18" s="257"/>
      <c r="U18" s="259"/>
      <c r="V18" s="3"/>
    </row>
    <row r="19" spans="1:22" ht="24.75" customHeight="1">
      <c r="A19" s="277"/>
      <c r="B19"/>
      <c r="C19"/>
      <c r="D19"/>
      <c r="E19"/>
      <c r="F19"/>
      <c r="G19"/>
      <c r="H19"/>
      <c r="I19"/>
      <c r="J19"/>
      <c r="K19"/>
      <c r="L19"/>
      <c r="M19"/>
      <c r="N19"/>
      <c r="O19" s="1"/>
      <c r="V19" s="3"/>
    </row>
    <row r="20" spans="1:22" ht="24.75" customHeight="1">
      <c r="A20" s="277"/>
      <c r="B20"/>
      <c r="C20"/>
      <c r="D20"/>
      <c r="E20"/>
      <c r="F20"/>
      <c r="G20"/>
      <c r="H20"/>
      <c r="I20"/>
      <c r="J20"/>
      <c r="K20"/>
      <c r="L20"/>
      <c r="M20"/>
      <c r="N20"/>
      <c r="O20" s="1"/>
      <c r="V20" s="3"/>
    </row>
    <row r="21" spans="1:22" ht="19.5" customHeight="1">
      <c r="A21" s="277"/>
      <c r="B21"/>
      <c r="C21"/>
      <c r="D21"/>
      <c r="E21"/>
      <c r="F21"/>
      <c r="G21"/>
      <c r="H21"/>
      <c r="I21"/>
      <c r="J21"/>
      <c r="K21"/>
      <c r="L21"/>
      <c r="M21"/>
      <c r="N21"/>
      <c r="O21" s="1"/>
      <c r="V21" s="3"/>
    </row>
    <row r="22" spans="1:22" ht="12.75">
      <c r="A22" s="277"/>
      <c r="B22"/>
      <c r="C22"/>
      <c r="D22"/>
      <c r="E22"/>
      <c r="F22"/>
      <c r="G22"/>
      <c r="H22"/>
      <c r="I22"/>
      <c r="J22"/>
      <c r="K22"/>
      <c r="L22"/>
      <c r="M22"/>
      <c r="N22"/>
      <c r="O22" s="1"/>
      <c r="V22" s="3"/>
    </row>
    <row r="23" spans="1:22" ht="12.75">
      <c r="A23" s="277"/>
      <c r="B23"/>
      <c r="C23"/>
      <c r="D23"/>
      <c r="E23"/>
      <c r="F23"/>
      <c r="G23"/>
      <c r="H23"/>
      <c r="I23"/>
      <c r="J23"/>
      <c r="K23"/>
      <c r="L23"/>
      <c r="M23"/>
      <c r="N23"/>
      <c r="O23" s="1"/>
      <c r="V23" s="3"/>
    </row>
    <row r="24" spans="1:22" ht="12.75">
      <c r="A24" s="277"/>
      <c r="B24"/>
      <c r="C24"/>
      <c r="D24"/>
      <c r="E24"/>
      <c r="F24"/>
      <c r="G24"/>
      <c r="H24"/>
      <c r="I24"/>
      <c r="J24"/>
      <c r="K24"/>
      <c r="L24"/>
      <c r="M24"/>
      <c r="N24"/>
      <c r="O24" s="1"/>
      <c r="V24" s="3"/>
    </row>
    <row r="25" spans="1:22" ht="24.75" customHeight="1" thickBo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9"/>
      <c r="P25" s="9"/>
      <c r="Q25" s="9"/>
      <c r="R25" s="9"/>
      <c r="S25" s="9"/>
      <c r="T25" s="9"/>
      <c r="U25" s="9"/>
      <c r="V25" s="10"/>
    </row>
    <row r="26" spans="1:15" ht="24.75" customHeight="1" thickTop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1"/>
    </row>
    <row r="27" spans="1:15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"/>
    </row>
    <row r="30" spans="1:15" ht="12.75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2.75">
      <c r="O42" s="1"/>
    </row>
    <row r="43" ht="12.75">
      <c r="O43" s="1"/>
    </row>
  </sheetData>
  <sheetProtection/>
  <mergeCells count="17">
    <mergeCell ref="J18:K18"/>
    <mergeCell ref="L18:M18"/>
    <mergeCell ref="N18:O18"/>
    <mergeCell ref="P18:Q18"/>
    <mergeCell ref="R18:S18"/>
    <mergeCell ref="T18:U18"/>
    <mergeCell ref="A1:V1"/>
    <mergeCell ref="F10:G10"/>
    <mergeCell ref="H10:I10"/>
    <mergeCell ref="J10:K10"/>
    <mergeCell ref="L10:M10"/>
    <mergeCell ref="N10:O10"/>
    <mergeCell ref="P10:Q10"/>
    <mergeCell ref="R10:S10"/>
    <mergeCell ref="T10:U10"/>
    <mergeCell ref="F18:G18"/>
    <mergeCell ref="H18:I18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6"/>
  <drawing r:id="rId5"/>
  <legacyDrawing r:id="rId4"/>
  <oleObjects>
    <oleObject progId="MSPhotoEd.3" shapeId="624511" r:id="rId1"/>
    <oleObject progId="MSPhotoEd.3" shapeId="447409" r:id="rId2"/>
    <oleObject progId="MSPhotoEd.3" shapeId="1506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T3" sqref="T3"/>
    </sheetView>
  </sheetViews>
  <sheetFormatPr defaultColWidth="11.421875" defaultRowHeight="12.75"/>
  <cols>
    <col min="1" max="1" width="3.28125" style="12" customWidth="1"/>
    <col min="2" max="2" width="17.7109375" style="12" customWidth="1"/>
    <col min="3" max="3" width="11.7109375" style="12" customWidth="1"/>
    <col min="4" max="4" width="7.7109375" style="12" customWidth="1"/>
    <col min="5" max="6" width="5.7109375" style="12" customWidth="1"/>
    <col min="7" max="7" width="6.7109375" style="12" customWidth="1"/>
    <col min="8" max="8" width="5.7109375" style="12" customWidth="1"/>
    <col min="9" max="9" width="2.7109375" style="12" customWidth="1"/>
    <col min="10" max="10" width="5.7109375" style="12" customWidth="1"/>
    <col min="11" max="11" width="2.7109375" style="12" customWidth="1"/>
    <col min="12" max="12" width="5.7109375" style="12" customWidth="1"/>
    <col min="13" max="13" width="2.7109375" style="12" customWidth="1"/>
    <col min="14" max="14" width="5.7109375" style="12" customWidth="1"/>
    <col min="15" max="15" width="2.7109375" style="12" customWidth="1"/>
    <col min="16" max="16" width="5.7109375" style="12" customWidth="1"/>
    <col min="17" max="17" width="2.7109375" style="12" customWidth="1"/>
    <col min="18" max="18" width="5.7109375" style="12" customWidth="1"/>
    <col min="19" max="19" width="2.7109375" style="12" customWidth="1"/>
    <col min="20" max="20" width="5.7109375" style="12" customWidth="1"/>
    <col min="21" max="21" width="2.7109375" style="12" customWidth="1"/>
    <col min="22" max="22" width="5.7109375" style="12" customWidth="1"/>
    <col min="23" max="23" width="2.7109375" style="12" customWidth="1"/>
    <col min="24" max="24" width="5.7109375" style="12" customWidth="1"/>
    <col min="25" max="25" width="2.7109375" style="12" customWidth="1"/>
    <col min="26" max="26" width="5.7109375" style="12" customWidth="1"/>
    <col min="27" max="27" width="2.7109375" style="12" customWidth="1"/>
    <col min="28" max="28" width="5.7109375" style="12" customWidth="1"/>
    <col min="29" max="30" width="2.7109375" style="12" customWidth="1"/>
    <col min="31" max="31" width="4.7109375" style="12" customWidth="1"/>
    <col min="32" max="16384" width="11.421875" style="12" customWidth="1"/>
  </cols>
  <sheetData>
    <row r="1" spans="1:30" ht="21.75" customHeight="1" thickTop="1">
      <c r="A1" s="262" t="s">
        <v>124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11"/>
      <c r="AC1" s="11"/>
      <c r="AD1" s="2"/>
    </row>
    <row r="2" spans="1:30" ht="12.75">
      <c r="A2" s="129" t="s">
        <v>13</v>
      </c>
      <c r="B2" s="83" t="s">
        <v>14</v>
      </c>
      <c r="C2" s="83" t="s">
        <v>8</v>
      </c>
      <c r="D2" s="83" t="s">
        <v>15</v>
      </c>
      <c r="E2" s="83" t="s">
        <v>16</v>
      </c>
      <c r="F2" s="83" t="s">
        <v>17</v>
      </c>
      <c r="G2" s="84" t="s">
        <v>18</v>
      </c>
      <c r="H2" s="130">
        <v>1</v>
      </c>
      <c r="I2" s="131" t="s">
        <v>12</v>
      </c>
      <c r="J2" s="132">
        <v>2</v>
      </c>
      <c r="K2" s="131" t="s">
        <v>12</v>
      </c>
      <c r="L2" s="132">
        <v>3</v>
      </c>
      <c r="M2" s="131" t="s">
        <v>12</v>
      </c>
      <c r="N2" s="132">
        <v>4</v>
      </c>
      <c r="O2" s="131" t="s">
        <v>12</v>
      </c>
      <c r="P2" s="132">
        <v>5</v>
      </c>
      <c r="Q2" s="131" t="s">
        <v>12</v>
      </c>
      <c r="R2" s="132">
        <v>6</v>
      </c>
      <c r="S2" s="131" t="s">
        <v>12</v>
      </c>
      <c r="T2" s="132">
        <v>7</v>
      </c>
      <c r="U2" s="131" t="s">
        <v>12</v>
      </c>
      <c r="V2" s="132">
        <v>8</v>
      </c>
      <c r="W2" s="133"/>
      <c r="X2" s="132">
        <v>9</v>
      </c>
      <c r="Y2" s="131"/>
      <c r="Z2" s="134">
        <v>10</v>
      </c>
      <c r="AA2" s="135"/>
      <c r="AB2" s="136">
        <v>11</v>
      </c>
      <c r="AC2" s="45"/>
      <c r="AD2" s="3"/>
    </row>
    <row r="3" spans="1:30" ht="16.5" customHeight="1">
      <c r="A3" s="170">
        <v>1</v>
      </c>
      <c r="B3" s="171" t="s">
        <v>61</v>
      </c>
      <c r="C3" s="172" t="s">
        <v>11</v>
      </c>
      <c r="D3" s="173">
        <f>AVERAGE(H3,J3,L3,N3,P3,R3,T3,V3,X3,Z3,AB3)</f>
        <v>664.875</v>
      </c>
      <c r="E3" s="172">
        <f>MAX(H3,J3,L3,N3,P3,R3,T3,V3,X3,Z3,AB3)</f>
        <v>718</v>
      </c>
      <c r="F3" s="172">
        <f>MIN(H3,J3,L3,N3,P3,R3,T3,V3,V3,X3,Z3,AB3)</f>
        <v>594</v>
      </c>
      <c r="G3" s="174">
        <f>SUM(H3,J3,L3,N3,P3,R3,T3,V3,X3,Z3,AB3)</f>
        <v>5319</v>
      </c>
      <c r="H3" s="175">
        <v>658</v>
      </c>
      <c r="I3" s="284">
        <v>1</v>
      </c>
      <c r="J3" s="177">
        <v>670</v>
      </c>
      <c r="K3" s="284">
        <v>1</v>
      </c>
      <c r="L3" s="177">
        <v>667</v>
      </c>
      <c r="M3" s="284">
        <v>1</v>
      </c>
      <c r="N3" s="177">
        <v>594</v>
      </c>
      <c r="O3" s="284">
        <v>5</v>
      </c>
      <c r="P3" s="177">
        <v>669</v>
      </c>
      <c r="Q3" s="284">
        <v>2</v>
      </c>
      <c r="R3" s="177">
        <v>703</v>
      </c>
      <c r="S3" s="284">
        <v>1</v>
      </c>
      <c r="T3" s="177"/>
      <c r="U3" s="178"/>
      <c r="V3" s="177"/>
      <c r="W3" s="179"/>
      <c r="X3" s="285">
        <v>718</v>
      </c>
      <c r="Y3" s="286">
        <v>1</v>
      </c>
      <c r="Z3" s="287">
        <v>640</v>
      </c>
      <c r="AA3" s="288">
        <v>2</v>
      </c>
      <c r="AB3" s="180"/>
      <c r="AC3" s="181"/>
      <c r="AD3" s="106"/>
    </row>
    <row r="4" spans="1:30" ht="16.5" customHeight="1">
      <c r="A4" s="170">
        <v>2</v>
      </c>
      <c r="B4" s="171" t="s">
        <v>32</v>
      </c>
      <c r="C4" s="172" t="s">
        <v>107</v>
      </c>
      <c r="D4" s="173">
        <f>AVERAGE(H4,J4,L4,N4,P4,R4,T4,V4,X4,Z4,AB4)</f>
        <v>643.875</v>
      </c>
      <c r="E4" s="172">
        <f>MAX(H4,J4,L4,N4,P4,R4,T4,V4,X4,Z4,AB4)</f>
        <v>692</v>
      </c>
      <c r="F4" s="172">
        <f>MIN(H4,J4,L4,N4,P4,R4,T4,V4,V4,X4,Z4,AB4)</f>
        <v>607</v>
      </c>
      <c r="G4" s="174">
        <f>SUM(H4,J4,L4,N4,P4,R4,T4,V4,X4,Z4,AB4)</f>
        <v>5151</v>
      </c>
      <c r="H4" s="175">
        <v>645</v>
      </c>
      <c r="I4" s="284">
        <v>2</v>
      </c>
      <c r="J4" s="177">
        <v>653</v>
      </c>
      <c r="K4" s="284">
        <v>2</v>
      </c>
      <c r="L4" s="177">
        <v>627</v>
      </c>
      <c r="M4" s="284">
        <v>2</v>
      </c>
      <c r="N4" s="177">
        <v>645</v>
      </c>
      <c r="O4" s="284">
        <v>1</v>
      </c>
      <c r="P4" s="177">
        <v>692</v>
      </c>
      <c r="Q4" s="284">
        <v>1</v>
      </c>
      <c r="R4" s="177">
        <v>655</v>
      </c>
      <c r="S4" s="284">
        <v>4</v>
      </c>
      <c r="T4" s="177"/>
      <c r="U4" s="178"/>
      <c r="V4" s="177"/>
      <c r="W4" s="179"/>
      <c r="X4" s="287">
        <v>607</v>
      </c>
      <c r="Y4" s="286">
        <v>5</v>
      </c>
      <c r="Z4" s="287">
        <v>627</v>
      </c>
      <c r="AA4" s="288">
        <v>3</v>
      </c>
      <c r="AB4" s="180"/>
      <c r="AC4" s="181"/>
      <c r="AD4" s="106"/>
    </row>
    <row r="5" spans="1:30" ht="16.5" customHeight="1">
      <c r="A5" s="170">
        <v>3</v>
      </c>
      <c r="B5" s="171" t="s">
        <v>36</v>
      </c>
      <c r="C5" s="172" t="s">
        <v>107</v>
      </c>
      <c r="D5" s="173">
        <f>AVERAGE(H5,J5,L5,N5,P5,R5,T5,V5,X5,Z5,AB5)</f>
        <v>632.25</v>
      </c>
      <c r="E5" s="172">
        <f>MAX(H5,J5,L5,N5,P5,R5,T5,V5,X5,Z5,AB5)</f>
        <v>670</v>
      </c>
      <c r="F5" s="172">
        <f>MIN(H5,J5,L5,N5,P5,R5,T5,V5,V5,X5,Z5,AB5)</f>
        <v>602</v>
      </c>
      <c r="G5" s="174">
        <f>SUM(H5,J5,L5,N5,P5,R5,T5,V5,X5,Z5,AB5)</f>
        <v>5058</v>
      </c>
      <c r="H5" s="175">
        <v>638</v>
      </c>
      <c r="I5" s="284">
        <v>3</v>
      </c>
      <c r="J5" s="177">
        <v>602</v>
      </c>
      <c r="K5" s="284">
        <v>6</v>
      </c>
      <c r="L5" s="177">
        <v>620</v>
      </c>
      <c r="M5" s="284">
        <v>3</v>
      </c>
      <c r="N5" s="177">
        <v>628</v>
      </c>
      <c r="O5" s="284">
        <v>2</v>
      </c>
      <c r="P5" s="177">
        <v>668</v>
      </c>
      <c r="Q5" s="284">
        <v>3</v>
      </c>
      <c r="R5" s="177">
        <v>670</v>
      </c>
      <c r="S5" s="284">
        <v>2</v>
      </c>
      <c r="T5" s="177"/>
      <c r="U5" s="178"/>
      <c r="V5" s="177"/>
      <c r="W5" s="179"/>
      <c r="X5" s="287">
        <v>628</v>
      </c>
      <c r="Y5" s="286">
        <v>2</v>
      </c>
      <c r="Z5" s="287">
        <v>604</v>
      </c>
      <c r="AA5" s="288">
        <v>4</v>
      </c>
      <c r="AB5" s="180"/>
      <c r="AC5" s="181"/>
      <c r="AD5" s="106"/>
    </row>
    <row r="6" spans="1:30" ht="16.5" customHeight="1">
      <c r="A6" s="170">
        <v>4</v>
      </c>
      <c r="B6" s="171" t="s">
        <v>87</v>
      </c>
      <c r="C6" s="172" t="s">
        <v>84</v>
      </c>
      <c r="D6" s="173">
        <f>AVERAGE(H6,J6,L6,N6,P6,R6,T6,V6,X6,Z6,AB6)</f>
        <v>629.25</v>
      </c>
      <c r="E6" s="14">
        <f>MAX(H6,J6,L6,N6,P6,R6,T6,V6,X6,Z6,AB6)</f>
        <v>663</v>
      </c>
      <c r="F6" s="14">
        <f>MIN(H6,J6,L6,N6,P6,R6,T6,V6,X6,Z6,AB6)</f>
        <v>585</v>
      </c>
      <c r="G6" s="15">
        <f>SUM(H6,J6,L6,N6,P6,R6,T6,V6,X6,Z6,AB6)</f>
        <v>5034</v>
      </c>
      <c r="H6" s="175">
        <v>635</v>
      </c>
      <c r="I6" s="284">
        <v>4</v>
      </c>
      <c r="J6" s="177">
        <v>620</v>
      </c>
      <c r="K6" s="284">
        <v>5</v>
      </c>
      <c r="L6" s="177">
        <v>614</v>
      </c>
      <c r="M6" s="284">
        <v>4</v>
      </c>
      <c r="N6" s="177">
        <v>620</v>
      </c>
      <c r="O6" s="284">
        <v>3</v>
      </c>
      <c r="P6" s="177">
        <v>652</v>
      </c>
      <c r="Q6" s="284">
        <v>4</v>
      </c>
      <c r="R6" s="177">
        <v>663</v>
      </c>
      <c r="S6" s="284">
        <v>3</v>
      </c>
      <c r="T6" s="177"/>
      <c r="U6" s="178"/>
      <c r="V6" s="177"/>
      <c r="W6" s="179"/>
      <c r="X6" s="289">
        <v>645</v>
      </c>
      <c r="Y6" s="290">
        <v>1</v>
      </c>
      <c r="Z6" s="289">
        <v>585</v>
      </c>
      <c r="AA6" s="291">
        <v>1</v>
      </c>
      <c r="AB6" s="180"/>
      <c r="AC6" s="181"/>
      <c r="AD6" s="106"/>
    </row>
    <row r="7" spans="1:30" ht="16.5" customHeight="1">
      <c r="A7" s="170">
        <v>5</v>
      </c>
      <c r="B7" s="171" t="s">
        <v>48</v>
      </c>
      <c r="C7" s="172" t="s">
        <v>11</v>
      </c>
      <c r="D7" s="173">
        <f>AVERAGE(H7,J7,L7,N7,P7,R7,T7,V7,X7,Z7,AB7)</f>
        <v>628</v>
      </c>
      <c r="E7" s="172">
        <f>MAX(H7,J7,L7,N7,P7,R7,T7,V7,X7,Z7,AB7)</f>
        <v>628</v>
      </c>
      <c r="F7" s="172">
        <f>MIN(H7,J7,L7,N7,P7,R7,T7,V7,V7,X7,Z7,AB7)</f>
        <v>628</v>
      </c>
      <c r="G7" s="174">
        <f>SUM(H7,J7,L7,N7,P7,R7,T7,V7,X7,Z7,AB7)</f>
        <v>628</v>
      </c>
      <c r="H7" s="175"/>
      <c r="I7" s="178"/>
      <c r="J7" s="177">
        <v>628</v>
      </c>
      <c r="K7" s="284">
        <v>4</v>
      </c>
      <c r="L7" s="177"/>
      <c r="M7" s="178"/>
      <c r="N7" s="177"/>
      <c r="O7" s="178"/>
      <c r="P7" s="177"/>
      <c r="Q7" s="178"/>
      <c r="R7" s="177"/>
      <c r="S7" s="178"/>
      <c r="T7" s="177"/>
      <c r="U7" s="178"/>
      <c r="V7" s="177"/>
      <c r="W7" s="179"/>
      <c r="X7" s="180"/>
      <c r="Y7" s="292"/>
      <c r="Z7" s="180"/>
      <c r="AA7" s="293"/>
      <c r="AB7" s="180"/>
      <c r="AC7" s="181"/>
      <c r="AD7" s="106"/>
    </row>
    <row r="8" spans="1:30" ht="16.5" customHeight="1">
      <c r="A8" s="170">
        <v>6</v>
      </c>
      <c r="B8" s="171" t="s">
        <v>35</v>
      </c>
      <c r="C8" s="172" t="s">
        <v>20</v>
      </c>
      <c r="D8" s="173">
        <f>AVERAGE(H8,J8,L8,N8,P8,R8,T8,V8,X8,Z8,AB8)</f>
        <v>610.625</v>
      </c>
      <c r="E8" s="172">
        <f>MAX(H8,J8,L8,N8,P8,R8,T8,V8,X8,Z8,AB8)</f>
        <v>648</v>
      </c>
      <c r="F8" s="172">
        <f>MIN(H8,J8,L8,N8,P8,R8,T8,V8,V8,X8,Z8,AB8)</f>
        <v>582</v>
      </c>
      <c r="G8" s="174">
        <f>SUM(H8,J8,L8,N8,P8,R8,T8,V8,X8,Z8,AB8)</f>
        <v>4885</v>
      </c>
      <c r="H8" s="175">
        <v>612</v>
      </c>
      <c r="I8" s="284">
        <v>6</v>
      </c>
      <c r="J8" s="177">
        <v>590</v>
      </c>
      <c r="K8" s="284">
        <v>7</v>
      </c>
      <c r="L8" s="177">
        <v>608</v>
      </c>
      <c r="M8" s="284">
        <v>5</v>
      </c>
      <c r="N8" s="177">
        <v>582</v>
      </c>
      <c r="O8" s="284">
        <v>8</v>
      </c>
      <c r="P8" s="177">
        <v>588</v>
      </c>
      <c r="Q8" s="284">
        <v>8</v>
      </c>
      <c r="R8" s="177">
        <v>648</v>
      </c>
      <c r="S8" s="284">
        <v>5</v>
      </c>
      <c r="T8" s="177"/>
      <c r="U8" s="178"/>
      <c r="V8" s="177"/>
      <c r="W8" s="179"/>
      <c r="X8" s="287">
        <v>609</v>
      </c>
      <c r="Y8" s="286">
        <v>4</v>
      </c>
      <c r="Z8" s="287">
        <v>648</v>
      </c>
      <c r="AA8" s="288">
        <v>2</v>
      </c>
      <c r="AB8" s="180"/>
      <c r="AC8" s="181"/>
      <c r="AD8" s="106"/>
    </row>
    <row r="9" spans="1:30" ht="16.5" customHeight="1">
      <c r="A9" s="170">
        <v>7</v>
      </c>
      <c r="B9" s="171" t="s">
        <v>88</v>
      </c>
      <c r="C9" s="172" t="s">
        <v>84</v>
      </c>
      <c r="D9" s="173">
        <f>AVERAGE(H9,J9,L9,N9,P9,R9,T9,V9,X9,Z9,AB9)</f>
        <v>607.5</v>
      </c>
      <c r="E9" s="14">
        <f>MAX(H9,J9,L9,N9,P9,R9,T9,V9,X9,Z9,AB9)</f>
        <v>639</v>
      </c>
      <c r="F9" s="14">
        <f>MIN(H9,J9,L9,N9,P9,R9,T9,V9,X9,Z9,AB9)</f>
        <v>567</v>
      </c>
      <c r="G9" s="15">
        <f>SUM(H9,J9,L9,N9,P9,R9,T9,V9,X9,Z9,AB9)</f>
        <v>4860</v>
      </c>
      <c r="H9" s="175">
        <v>612</v>
      </c>
      <c r="I9" s="284">
        <v>7</v>
      </c>
      <c r="J9" s="177">
        <v>567</v>
      </c>
      <c r="K9" s="284">
        <v>9</v>
      </c>
      <c r="L9" s="177">
        <v>607</v>
      </c>
      <c r="M9" s="284">
        <v>6</v>
      </c>
      <c r="N9" s="177">
        <v>619</v>
      </c>
      <c r="O9" s="284">
        <v>4</v>
      </c>
      <c r="P9" s="177">
        <v>639</v>
      </c>
      <c r="Q9" s="284">
        <v>5</v>
      </c>
      <c r="R9" s="177">
        <v>601</v>
      </c>
      <c r="S9" s="284">
        <v>8</v>
      </c>
      <c r="T9" s="177"/>
      <c r="U9" s="178"/>
      <c r="V9" s="177"/>
      <c r="W9" s="179"/>
      <c r="X9" s="287">
        <v>622</v>
      </c>
      <c r="Y9" s="286">
        <v>3</v>
      </c>
      <c r="Z9" s="287">
        <v>593</v>
      </c>
      <c r="AA9" s="288">
        <v>5</v>
      </c>
      <c r="AB9" s="180"/>
      <c r="AC9" s="181"/>
      <c r="AD9" s="106"/>
    </row>
    <row r="10" spans="1:30" ht="16.5" customHeight="1">
      <c r="A10" s="170">
        <v>8</v>
      </c>
      <c r="B10" s="171" t="s">
        <v>40</v>
      </c>
      <c r="C10" s="172" t="s">
        <v>20</v>
      </c>
      <c r="D10" s="173">
        <f>AVERAGE(H10,J10,L10,N10,P10,R10,T10,V10,X10,Z10,AB10)</f>
        <v>586</v>
      </c>
      <c r="E10" s="172">
        <f>MAX(H10,J10,L10,N10,P10,R10,T10,V10,X10,Z10,AB10)</f>
        <v>586</v>
      </c>
      <c r="F10" s="172">
        <f>MIN(H10,J10,L10,N10,P10,R10,T10,V10,V10,X10,Z10,AB10)</f>
        <v>586</v>
      </c>
      <c r="G10" s="174">
        <f>SUM(H10,J10,L10,N10,P10,R10,T10,V10,X10,Z10,AB10)</f>
        <v>586</v>
      </c>
      <c r="H10" s="175"/>
      <c r="I10" s="178"/>
      <c r="J10" s="177"/>
      <c r="K10" s="178"/>
      <c r="L10" s="177"/>
      <c r="M10" s="178"/>
      <c r="N10" s="177"/>
      <c r="O10" s="178"/>
      <c r="P10" s="177">
        <v>586</v>
      </c>
      <c r="Q10" s="284">
        <v>9</v>
      </c>
      <c r="R10" s="177"/>
      <c r="S10" s="178"/>
      <c r="T10" s="177"/>
      <c r="U10" s="178"/>
      <c r="V10" s="177"/>
      <c r="W10" s="179"/>
      <c r="X10" s="180"/>
      <c r="Y10" s="292"/>
      <c r="Z10" s="180"/>
      <c r="AA10" s="293"/>
      <c r="AB10" s="180"/>
      <c r="AC10" s="181"/>
      <c r="AD10" s="106"/>
    </row>
    <row r="11" spans="1:30" ht="16.5" customHeight="1">
      <c r="A11" s="170">
        <v>9</v>
      </c>
      <c r="B11" s="171" t="s">
        <v>90</v>
      </c>
      <c r="C11" s="172" t="s">
        <v>84</v>
      </c>
      <c r="D11" s="173">
        <f>AVERAGE(H11,J11,L11,N11,P11,R11,T11,V11,X11,Z11,AB11)</f>
        <v>585.375</v>
      </c>
      <c r="E11" s="14">
        <f>MAX(H11,J11,L11,N11,P11,R11,T11,V11,X11,Z11,AB11)</f>
        <v>634</v>
      </c>
      <c r="F11" s="14">
        <f>MIN(H11,J11,L11,N11,P11,R11,T11,V11,X11,Z11,AB11)</f>
        <v>534</v>
      </c>
      <c r="G11" s="15">
        <f>SUM(H11,J11,L11,N11,P11,R11,T11,V11,X11,Z11,AB11)</f>
        <v>4683</v>
      </c>
      <c r="H11" s="175">
        <v>608</v>
      </c>
      <c r="I11" s="284">
        <v>8</v>
      </c>
      <c r="J11" s="177">
        <v>634</v>
      </c>
      <c r="K11" s="284">
        <v>3</v>
      </c>
      <c r="L11" s="177">
        <v>534</v>
      </c>
      <c r="M11" s="284">
        <v>17</v>
      </c>
      <c r="N11" s="177">
        <v>565</v>
      </c>
      <c r="O11" s="284">
        <v>9</v>
      </c>
      <c r="P11" s="177">
        <v>601</v>
      </c>
      <c r="Q11" s="284">
        <v>7</v>
      </c>
      <c r="R11" s="177">
        <v>619</v>
      </c>
      <c r="S11" s="284">
        <v>6</v>
      </c>
      <c r="T11" s="177"/>
      <c r="U11" s="178"/>
      <c r="V11" s="177"/>
      <c r="W11" s="179"/>
      <c r="X11" s="294">
        <v>572</v>
      </c>
      <c r="Y11" s="295">
        <v>1</v>
      </c>
      <c r="Z11" s="294">
        <v>550</v>
      </c>
      <c r="AA11" s="296">
        <v>4</v>
      </c>
      <c r="AB11" s="180"/>
      <c r="AC11" s="181"/>
      <c r="AD11" s="106"/>
    </row>
    <row r="12" spans="1:30" ht="16.5" customHeight="1">
      <c r="A12" s="170">
        <v>10</v>
      </c>
      <c r="B12" s="171" t="s">
        <v>94</v>
      </c>
      <c r="C12" s="172" t="s">
        <v>84</v>
      </c>
      <c r="D12" s="173">
        <f>AVERAGE(H12,J12,L12,N12,P12,R12,T12,V12,X12,Z12,AB12)</f>
        <v>581.125</v>
      </c>
      <c r="E12" s="14">
        <f>MAX(H12,J12,L12,N12,P12,R12,T12,V12,X12,Z12,AB12)</f>
        <v>630</v>
      </c>
      <c r="F12" s="14">
        <f>MIN(H12,J12,L12,N12,P12,R12,T12,V12,X12,Z12,AB12)</f>
        <v>536</v>
      </c>
      <c r="G12" s="15">
        <f>SUM(H12,J12,L12,N12,P12,R12,T12,V12,X12,Z12,AB12)</f>
        <v>4649</v>
      </c>
      <c r="H12" s="175">
        <v>614</v>
      </c>
      <c r="I12" s="284">
        <v>5</v>
      </c>
      <c r="J12" s="177">
        <v>536</v>
      </c>
      <c r="K12" s="284">
        <v>14</v>
      </c>
      <c r="L12" s="177">
        <v>578</v>
      </c>
      <c r="M12" s="284">
        <v>8</v>
      </c>
      <c r="N12" s="177">
        <v>562</v>
      </c>
      <c r="O12" s="284">
        <v>10</v>
      </c>
      <c r="P12" s="177">
        <v>630</v>
      </c>
      <c r="Q12" s="284">
        <v>6</v>
      </c>
      <c r="R12" s="177">
        <v>594</v>
      </c>
      <c r="S12" s="284">
        <v>9</v>
      </c>
      <c r="T12" s="177"/>
      <c r="U12" s="178"/>
      <c r="V12" s="177"/>
      <c r="W12" s="179"/>
      <c r="X12" s="287">
        <v>545</v>
      </c>
      <c r="Y12" s="286">
        <v>6</v>
      </c>
      <c r="Z12" s="287">
        <v>590</v>
      </c>
      <c r="AA12" s="288">
        <v>6</v>
      </c>
      <c r="AB12" s="180"/>
      <c r="AC12" s="181"/>
      <c r="AD12" s="106"/>
    </row>
    <row r="13" spans="1:30" ht="16.5" customHeight="1">
      <c r="A13" s="170">
        <v>11</v>
      </c>
      <c r="B13" s="171" t="s">
        <v>89</v>
      </c>
      <c r="C13" s="172" t="s">
        <v>84</v>
      </c>
      <c r="D13" s="173">
        <f>AVERAGE(H13,J13,L13,N13,P13,R13,T13,V13,X13,Z13,AB13)</f>
        <v>565.75</v>
      </c>
      <c r="E13" s="14">
        <f>MAX(H13,J13,L13,N13,P13,R13,T13,V13,X13,Z13,AB13)</f>
        <v>587</v>
      </c>
      <c r="F13" s="14">
        <f>MIN(H13,J13,L13,N13,P13,R13,T13,V13,X13,Z13,AB13)</f>
        <v>514</v>
      </c>
      <c r="G13" s="15">
        <f>SUM(H13,J13,L13,N13,P13,R13,T13,V13,X13,Z13,AB13)</f>
        <v>4526</v>
      </c>
      <c r="H13" s="175">
        <v>587</v>
      </c>
      <c r="I13" s="284">
        <v>9</v>
      </c>
      <c r="J13" s="177">
        <v>567</v>
      </c>
      <c r="K13" s="284">
        <v>10</v>
      </c>
      <c r="L13" s="177">
        <v>580</v>
      </c>
      <c r="M13" s="284">
        <v>7</v>
      </c>
      <c r="N13" s="177">
        <v>531</v>
      </c>
      <c r="O13" s="284">
        <v>13</v>
      </c>
      <c r="P13" s="177">
        <v>581</v>
      </c>
      <c r="Q13" s="284">
        <v>10</v>
      </c>
      <c r="R13" s="177">
        <v>585</v>
      </c>
      <c r="S13" s="284">
        <v>10</v>
      </c>
      <c r="T13" s="177"/>
      <c r="U13" s="178"/>
      <c r="V13" s="177"/>
      <c r="W13" s="179"/>
      <c r="X13" s="294">
        <v>514</v>
      </c>
      <c r="Y13" s="295">
        <v>4</v>
      </c>
      <c r="Z13" s="294">
        <v>581</v>
      </c>
      <c r="AA13" s="296">
        <v>1</v>
      </c>
      <c r="AB13" s="180"/>
      <c r="AC13" s="181"/>
      <c r="AD13" s="106"/>
    </row>
    <row r="14" spans="1:30" ht="16.5" customHeight="1">
      <c r="A14" s="170">
        <v>12</v>
      </c>
      <c r="B14" s="171" t="s">
        <v>108</v>
      </c>
      <c r="C14" s="172" t="s">
        <v>91</v>
      </c>
      <c r="D14" s="173">
        <f>AVERAGE(H14,J14,L14,N14,P14,R14,T14,V14,X14,Z14,AB14)</f>
        <v>564.625</v>
      </c>
      <c r="E14" s="172">
        <f>MAX(H14,J14,L14,N14,P14,R14,T14,V14,X14,Z14,AB14)</f>
        <v>614</v>
      </c>
      <c r="F14" s="172">
        <f>MIN(H14,J14,L14,N14,P14,R14,T14,V14,V14,X14,Z14,AB14)</f>
        <v>536</v>
      </c>
      <c r="G14" s="174">
        <f>SUM(H14,J14,L14,N14,P14,R14,T14,V14,X14,Z14,AB14)</f>
        <v>4517</v>
      </c>
      <c r="H14" s="175">
        <v>581</v>
      </c>
      <c r="I14" s="284">
        <v>10</v>
      </c>
      <c r="J14" s="177">
        <v>558</v>
      </c>
      <c r="K14" s="284">
        <v>11</v>
      </c>
      <c r="L14" s="177">
        <v>545</v>
      </c>
      <c r="M14" s="284">
        <v>16</v>
      </c>
      <c r="N14" s="177">
        <v>536</v>
      </c>
      <c r="O14" s="284">
        <v>12</v>
      </c>
      <c r="P14" s="177">
        <v>577</v>
      </c>
      <c r="Q14" s="284">
        <v>11</v>
      </c>
      <c r="R14" s="177">
        <v>614</v>
      </c>
      <c r="S14" s="284">
        <v>7</v>
      </c>
      <c r="T14" s="177"/>
      <c r="U14" s="178"/>
      <c r="V14" s="177"/>
      <c r="W14" s="179"/>
      <c r="X14" s="294">
        <v>540</v>
      </c>
      <c r="Y14" s="295">
        <v>3</v>
      </c>
      <c r="Z14" s="294">
        <v>566</v>
      </c>
      <c r="AA14" s="296">
        <v>2</v>
      </c>
      <c r="AB14" s="180"/>
      <c r="AC14" s="181"/>
      <c r="AD14" s="106"/>
    </row>
    <row r="15" spans="1:30" ht="16.5" customHeight="1">
      <c r="A15" s="170">
        <v>13</v>
      </c>
      <c r="B15" s="171" t="s">
        <v>109</v>
      </c>
      <c r="C15" s="172" t="s">
        <v>91</v>
      </c>
      <c r="D15" s="173">
        <f>AVERAGE(H15,J15,L15,N15,P15,R15,T15,V15,X15,Z15,AB15)</f>
        <v>561.125</v>
      </c>
      <c r="E15" s="172">
        <f>MAX(H15,J15,L15,N15,P15,R15,T15,V15,X15,Z15,AB15)</f>
        <v>586</v>
      </c>
      <c r="F15" s="172">
        <f>MIN(H15,J15,L15,N15,P15,R15,T15,V15,V15,X15,Z15,AB15)</f>
        <v>527</v>
      </c>
      <c r="G15" s="174">
        <f>SUM(H15,J15,L15,N15,P15,R15,T15,V15,X15,Z15,AB15)</f>
        <v>4489</v>
      </c>
      <c r="H15" s="175">
        <v>565</v>
      </c>
      <c r="I15" s="284">
        <v>12</v>
      </c>
      <c r="J15" s="177">
        <v>527</v>
      </c>
      <c r="K15" s="284">
        <v>16</v>
      </c>
      <c r="L15" s="177">
        <v>569</v>
      </c>
      <c r="M15" s="284">
        <v>9</v>
      </c>
      <c r="N15" s="177">
        <v>586</v>
      </c>
      <c r="O15" s="284">
        <v>7</v>
      </c>
      <c r="P15" s="177">
        <v>566</v>
      </c>
      <c r="Q15" s="284">
        <v>13</v>
      </c>
      <c r="R15" s="177">
        <v>559</v>
      </c>
      <c r="S15" s="284">
        <v>11</v>
      </c>
      <c r="T15" s="177"/>
      <c r="U15" s="178"/>
      <c r="V15" s="177"/>
      <c r="W15" s="179"/>
      <c r="X15" s="294">
        <v>559</v>
      </c>
      <c r="Y15" s="295">
        <v>2</v>
      </c>
      <c r="Z15" s="294">
        <v>558</v>
      </c>
      <c r="AA15" s="296">
        <v>3</v>
      </c>
      <c r="AB15" s="180"/>
      <c r="AC15" s="181"/>
      <c r="AD15" s="106"/>
    </row>
    <row r="16" spans="1:30" ht="16.5" customHeight="1">
      <c r="A16" s="170">
        <v>14</v>
      </c>
      <c r="B16" s="171" t="s">
        <v>19</v>
      </c>
      <c r="C16" s="172" t="s">
        <v>20</v>
      </c>
      <c r="D16" s="173">
        <f>AVERAGE(H16,J16,L16,N16,P16,R16,T16,V16,X16,Z16,AB16)</f>
        <v>558.75</v>
      </c>
      <c r="E16" s="14">
        <f>MAX(H16,J16,L16,N16,P16,R16,T16,V16,X16,Z16,AB16)</f>
        <v>592</v>
      </c>
      <c r="F16" s="14">
        <f>MIN(H16,J16,L16,N16,P16,R16,T16,V16,X16,Z16,AB16)</f>
        <v>534</v>
      </c>
      <c r="G16" s="15">
        <f>SUM(H16,J16,L16,N16,P16,R16,T16,V16,X16,Z16,AB16)</f>
        <v>4470</v>
      </c>
      <c r="H16" s="175">
        <v>567</v>
      </c>
      <c r="I16" s="284">
        <v>11</v>
      </c>
      <c r="J16" s="177">
        <v>578</v>
      </c>
      <c r="K16" s="284">
        <v>8</v>
      </c>
      <c r="L16" s="177">
        <v>546</v>
      </c>
      <c r="M16" s="284">
        <v>14</v>
      </c>
      <c r="N16" s="177">
        <v>592</v>
      </c>
      <c r="O16" s="284">
        <v>6</v>
      </c>
      <c r="P16" s="177">
        <v>546</v>
      </c>
      <c r="Q16" s="284">
        <v>15</v>
      </c>
      <c r="R16" s="177">
        <v>554</v>
      </c>
      <c r="S16" s="284">
        <v>13</v>
      </c>
      <c r="T16" s="177"/>
      <c r="U16" s="178"/>
      <c r="V16" s="177"/>
      <c r="W16" s="179"/>
      <c r="X16" s="297">
        <v>534</v>
      </c>
      <c r="Y16" s="298">
        <v>2</v>
      </c>
      <c r="Z16" s="297">
        <v>553</v>
      </c>
      <c r="AA16" s="299">
        <v>1</v>
      </c>
      <c r="AB16" s="180"/>
      <c r="AC16" s="181"/>
      <c r="AD16" s="106"/>
    </row>
    <row r="17" spans="1:30" ht="16.5" customHeight="1">
      <c r="A17" s="170">
        <v>15</v>
      </c>
      <c r="B17" s="171" t="s">
        <v>38</v>
      </c>
      <c r="C17" s="14" t="s">
        <v>11</v>
      </c>
      <c r="D17" s="173">
        <f>AVERAGE(H17,J17,L17,N17,P17,R17,T17,V17,X17,Z17,AB17)</f>
        <v>553</v>
      </c>
      <c r="E17" s="172">
        <f>MAX(H17,J17,L17,N17,P17,R17,T17,V17,X17,Z17,AB17)</f>
        <v>553</v>
      </c>
      <c r="F17" s="172">
        <f>MIN(H17,J17,L17,N17,P17,R17,T17,V17,V17,X17,Z17,AB17)</f>
        <v>553</v>
      </c>
      <c r="G17" s="174">
        <f>SUM(H17,J17,L17,N17,P17,R17,T17,V17,X17,Z17,AB17)</f>
        <v>553</v>
      </c>
      <c r="H17" s="175" t="s">
        <v>12</v>
      </c>
      <c r="I17" s="178"/>
      <c r="J17" s="177"/>
      <c r="K17" s="178"/>
      <c r="L17" s="177"/>
      <c r="M17" s="179"/>
      <c r="N17" s="177"/>
      <c r="O17" s="178"/>
      <c r="P17" s="177">
        <v>553</v>
      </c>
      <c r="Q17" s="284">
        <v>14</v>
      </c>
      <c r="R17" s="177"/>
      <c r="S17" s="178"/>
      <c r="T17" s="177"/>
      <c r="U17" s="178"/>
      <c r="V17" s="182"/>
      <c r="W17" s="179"/>
      <c r="X17" s="180"/>
      <c r="Y17" s="292"/>
      <c r="Z17" s="180"/>
      <c r="AA17" s="293"/>
      <c r="AB17" s="180"/>
      <c r="AC17" s="181"/>
      <c r="AD17" s="106"/>
    </row>
    <row r="18" spans="1:30" ht="16.5" customHeight="1">
      <c r="A18" s="170">
        <v>16</v>
      </c>
      <c r="B18" s="171" t="s">
        <v>23</v>
      </c>
      <c r="C18" s="172" t="s">
        <v>107</v>
      </c>
      <c r="D18" s="92">
        <f>AVERAGE(H18,J18,L18,N18,P18,R18,T18,V18,X18,Z18,AB18)</f>
        <v>544.25</v>
      </c>
      <c r="E18" s="14">
        <f>MAX(H18,J18,L18,N18,P18,R18,T18,V18,X18,Z18,AB18)</f>
        <v>574</v>
      </c>
      <c r="F18" s="14">
        <f>MIN(H18,J18,L18,N18,P18,R18,T18,V18,X18,Z18,AB18)</f>
        <v>516</v>
      </c>
      <c r="G18" s="15">
        <f>SUM(H18,J18,L18,N18,P18,R18,T18,V18,X18,Z18,AB18)</f>
        <v>4354</v>
      </c>
      <c r="H18" s="175">
        <v>531</v>
      </c>
      <c r="I18" s="284">
        <v>14</v>
      </c>
      <c r="J18" s="177">
        <v>516</v>
      </c>
      <c r="K18" s="284">
        <v>17</v>
      </c>
      <c r="L18" s="177">
        <v>551</v>
      </c>
      <c r="M18" s="284">
        <v>11</v>
      </c>
      <c r="N18" s="177">
        <v>557</v>
      </c>
      <c r="O18" s="284">
        <v>11</v>
      </c>
      <c r="P18" s="177">
        <v>574</v>
      </c>
      <c r="Q18" s="284">
        <v>12</v>
      </c>
      <c r="R18" s="177">
        <v>554</v>
      </c>
      <c r="S18" s="284">
        <v>12</v>
      </c>
      <c r="T18" s="177"/>
      <c r="U18" s="178"/>
      <c r="V18" s="182"/>
      <c r="W18" s="179"/>
      <c r="X18" s="297">
        <v>544</v>
      </c>
      <c r="Y18" s="298">
        <v>1</v>
      </c>
      <c r="Z18" s="297">
        <v>527</v>
      </c>
      <c r="AA18" s="299">
        <v>2</v>
      </c>
      <c r="AB18" s="180"/>
      <c r="AC18" s="181"/>
      <c r="AD18" s="106"/>
    </row>
    <row r="19" spans="1:30" ht="16.5" customHeight="1">
      <c r="A19" s="170">
        <v>17</v>
      </c>
      <c r="B19" s="171" t="s">
        <v>39</v>
      </c>
      <c r="C19" s="172" t="s">
        <v>107</v>
      </c>
      <c r="D19" s="173">
        <f>AVERAGE(H19,J19,L19,N19,P19,R19,T19,V19,X19,Z19,AB19)</f>
        <v>525.5</v>
      </c>
      <c r="E19" s="172">
        <f>MAX(H19,J19,L19,N19,P19,R19,T19,V19,X19,Z19,AB19)</f>
        <v>546</v>
      </c>
      <c r="F19" s="172">
        <f>MIN(H19,J19,L19,N19,P19,R19,T19,V19,V19,X19,Z19,AB19)</f>
        <v>498</v>
      </c>
      <c r="G19" s="174">
        <f>SUM(H19,J19,L19,N19,P19,R19,T19,V19,X19,Z19,AB19)</f>
        <v>2102</v>
      </c>
      <c r="H19" s="175">
        <v>543</v>
      </c>
      <c r="I19" s="284">
        <v>13</v>
      </c>
      <c r="J19" s="177">
        <v>546</v>
      </c>
      <c r="K19" s="284">
        <v>12</v>
      </c>
      <c r="L19" s="177">
        <v>498</v>
      </c>
      <c r="M19" s="284">
        <v>18</v>
      </c>
      <c r="N19" s="177">
        <v>515</v>
      </c>
      <c r="O19" s="284">
        <v>15</v>
      </c>
      <c r="P19" s="177"/>
      <c r="Q19" s="178"/>
      <c r="R19" s="177"/>
      <c r="S19" s="178"/>
      <c r="T19" s="177"/>
      <c r="U19" s="178"/>
      <c r="V19" s="182"/>
      <c r="W19" s="179"/>
      <c r="X19" s="180"/>
      <c r="Y19" s="292"/>
      <c r="Z19" s="180"/>
      <c r="AA19" s="293"/>
      <c r="AB19" s="180"/>
      <c r="AC19" s="181"/>
      <c r="AD19" s="106"/>
    </row>
    <row r="20" spans="1:30" ht="16.5" customHeight="1">
      <c r="A20" s="170">
        <v>18</v>
      </c>
      <c r="B20" s="171" t="s">
        <v>95</v>
      </c>
      <c r="C20" s="172" t="s">
        <v>84</v>
      </c>
      <c r="D20" s="173">
        <f>AVERAGE(H20,J20,L20,N20,P20,R20,T20,V20,X20,Z20,AB20)</f>
        <v>524</v>
      </c>
      <c r="E20" s="172">
        <f>MAX(H20,J20,L20,N20,P20,R20,T20,V20,X20,Z20,AB20)</f>
        <v>547</v>
      </c>
      <c r="F20" s="172">
        <f>MIN(H20,J20,L20,N20,P20,R20,T20,V20,V20,X20,Z20,AB20)</f>
        <v>501</v>
      </c>
      <c r="G20" s="174">
        <f>SUM(H20,J20,L20,N20,P20,R20,T20,V20,X20,Z20,AB20)</f>
        <v>1048</v>
      </c>
      <c r="H20" s="175"/>
      <c r="I20" s="178"/>
      <c r="J20" s="177"/>
      <c r="K20" s="178"/>
      <c r="L20" s="177">
        <v>547</v>
      </c>
      <c r="M20" s="284">
        <v>13</v>
      </c>
      <c r="N20" s="177">
        <v>501</v>
      </c>
      <c r="O20" s="284">
        <v>17</v>
      </c>
      <c r="P20" s="177"/>
      <c r="Q20" s="178"/>
      <c r="R20" s="177"/>
      <c r="S20" s="178"/>
      <c r="T20" s="177"/>
      <c r="U20" s="178"/>
      <c r="V20" s="182"/>
      <c r="W20" s="179"/>
      <c r="X20" s="180"/>
      <c r="Y20" s="292"/>
      <c r="Z20" s="180"/>
      <c r="AA20" s="293"/>
      <c r="AB20" s="180"/>
      <c r="AC20" s="181"/>
      <c r="AD20" s="106"/>
    </row>
    <row r="21" spans="1:30" ht="16.5" customHeight="1">
      <c r="A21" s="170">
        <v>19</v>
      </c>
      <c r="B21" s="171" t="s">
        <v>34</v>
      </c>
      <c r="C21" s="172" t="s">
        <v>11</v>
      </c>
      <c r="D21" s="173">
        <f>AVERAGE(H21,J21,L21,N21,P21,R21,T21,V21,X21,Z21,AB21)</f>
        <v>522.75</v>
      </c>
      <c r="E21" s="172">
        <f>MAX(H21,J21,L21,N21,P21,R21,T21,V21,X21,Z21,AB21)</f>
        <v>551</v>
      </c>
      <c r="F21" s="172">
        <f>MIN(H21,J21,L21,N21,P21,R21,T21,V21,V21,X21,Z21,AB21)</f>
        <v>484</v>
      </c>
      <c r="G21" s="174">
        <f>SUM(H21,J21,L21,N21,P21,R21,T21,V21,X21,Z21,AB21)</f>
        <v>4182</v>
      </c>
      <c r="H21" s="175">
        <v>484</v>
      </c>
      <c r="I21" s="284">
        <v>19</v>
      </c>
      <c r="J21" s="177">
        <v>544</v>
      </c>
      <c r="K21" s="284">
        <v>13</v>
      </c>
      <c r="L21" s="177">
        <v>551</v>
      </c>
      <c r="M21" s="284">
        <v>12</v>
      </c>
      <c r="N21" s="177">
        <v>522</v>
      </c>
      <c r="O21" s="284">
        <v>14</v>
      </c>
      <c r="P21" s="177">
        <v>510</v>
      </c>
      <c r="Q21" s="284">
        <v>19</v>
      </c>
      <c r="R21" s="177">
        <v>545</v>
      </c>
      <c r="S21" s="284">
        <v>14</v>
      </c>
      <c r="T21" s="177"/>
      <c r="U21" s="178"/>
      <c r="V21" s="182"/>
      <c r="W21" s="179"/>
      <c r="X21" s="289">
        <v>508</v>
      </c>
      <c r="Y21" s="290">
        <v>3</v>
      </c>
      <c r="Z21" s="289">
        <v>518</v>
      </c>
      <c r="AA21" s="291">
        <v>2</v>
      </c>
      <c r="AB21" s="180"/>
      <c r="AC21" s="181"/>
      <c r="AD21" s="106"/>
    </row>
    <row r="22" spans="1:30" ht="16.5" customHeight="1">
      <c r="A22" s="170">
        <v>20</v>
      </c>
      <c r="B22" s="171" t="s">
        <v>42</v>
      </c>
      <c r="C22" s="172" t="s">
        <v>20</v>
      </c>
      <c r="D22" s="173">
        <f>AVERAGE(H22,J22,L22,N22,P22,R22,T22,V22,X22,Z22,AB22)</f>
        <v>517</v>
      </c>
      <c r="E22" s="14">
        <f>MAX(H22,J22,L22,N22,P22,R22,T22,V22,X22,Z22,AB22)</f>
        <v>556</v>
      </c>
      <c r="F22" s="14">
        <f>MIN(H22,J22,L22,N22,P22,R22,T22,V22,X22,Z22,AB22)</f>
        <v>482</v>
      </c>
      <c r="G22" s="15">
        <f>SUM(H22,J22,L22,N22,P22,R22,T22,V22,X22,Z22,AB22)</f>
        <v>3102</v>
      </c>
      <c r="H22" s="175"/>
      <c r="I22" s="178"/>
      <c r="J22" s="177"/>
      <c r="K22" s="178"/>
      <c r="L22" s="177">
        <v>556</v>
      </c>
      <c r="M22" s="284">
        <v>10</v>
      </c>
      <c r="N22" s="177">
        <v>482</v>
      </c>
      <c r="O22" s="284">
        <v>19</v>
      </c>
      <c r="P22" s="177">
        <v>539</v>
      </c>
      <c r="Q22" s="284">
        <v>16</v>
      </c>
      <c r="R22" s="177">
        <v>496</v>
      </c>
      <c r="S22" s="284">
        <v>16</v>
      </c>
      <c r="T22" s="177"/>
      <c r="U22" s="178"/>
      <c r="V22" s="182"/>
      <c r="W22" s="179"/>
      <c r="X22" s="294">
        <v>512</v>
      </c>
      <c r="Y22" s="295">
        <v>5</v>
      </c>
      <c r="Z22" s="294">
        <v>517</v>
      </c>
      <c r="AA22" s="296">
        <v>5</v>
      </c>
      <c r="AB22" s="180"/>
      <c r="AC22" s="183"/>
      <c r="AD22" s="106"/>
    </row>
    <row r="23" spans="1:30" ht="16.5" customHeight="1">
      <c r="A23" s="170">
        <v>21</v>
      </c>
      <c r="B23" s="171" t="s">
        <v>43</v>
      </c>
      <c r="C23" s="172" t="s">
        <v>11</v>
      </c>
      <c r="D23" s="173">
        <f>AVERAGE(H23,J23,L23,N23,P23,R23,T23,V23,X23,Z23,AB23)</f>
        <v>510.625</v>
      </c>
      <c r="E23" s="172">
        <f>MAX(H23,J23,L23,N23,P23,R23,T23,V23,X23,Z23,AB23)</f>
        <v>545</v>
      </c>
      <c r="F23" s="172">
        <f>MIN(H23,J23,L23,N23,P23,R23,T23,V23,V23,X23,Z23,AB23)</f>
        <v>461</v>
      </c>
      <c r="G23" s="174">
        <f>SUM(H23,J23,L23,N23,P23,R23,T23,V23,X23,Z23,AB23)</f>
        <v>4085</v>
      </c>
      <c r="H23" s="175">
        <v>528</v>
      </c>
      <c r="I23" s="284">
        <v>15</v>
      </c>
      <c r="J23" s="177">
        <v>535</v>
      </c>
      <c r="K23" s="284">
        <v>15</v>
      </c>
      <c r="L23" s="177">
        <v>545</v>
      </c>
      <c r="M23" s="284">
        <v>15</v>
      </c>
      <c r="N23" s="177">
        <v>515</v>
      </c>
      <c r="O23" s="284">
        <v>16</v>
      </c>
      <c r="P23" s="177">
        <v>501</v>
      </c>
      <c r="Q23" s="284">
        <v>20</v>
      </c>
      <c r="R23" s="177">
        <v>483</v>
      </c>
      <c r="S23" s="284">
        <v>19</v>
      </c>
      <c r="T23" s="177"/>
      <c r="U23" s="178"/>
      <c r="V23" s="182"/>
      <c r="W23" s="179"/>
      <c r="X23" s="289">
        <v>461</v>
      </c>
      <c r="Y23" s="290">
        <v>4</v>
      </c>
      <c r="Z23" s="289">
        <v>517</v>
      </c>
      <c r="AA23" s="291">
        <v>3</v>
      </c>
      <c r="AB23" s="180"/>
      <c r="AC23" s="181"/>
      <c r="AD23" s="106"/>
    </row>
    <row r="24" spans="1:30" ht="16.5" customHeight="1">
      <c r="A24" s="170">
        <v>22</v>
      </c>
      <c r="B24" s="171" t="s">
        <v>41</v>
      </c>
      <c r="C24" s="172" t="s">
        <v>11</v>
      </c>
      <c r="D24" s="173">
        <f>AVERAGE(H24,J24,L24,N24,P24,R24,T24,V24,X24,Z24,AB24)</f>
        <v>505.7142857142857</v>
      </c>
      <c r="E24" s="172">
        <f>MAX(H24,J24,L24,N24,P24,R24,T24,V24,X24,Z24,AB24)</f>
        <v>535</v>
      </c>
      <c r="F24" s="172">
        <f>MIN(H24,J24,L24,N24,P24,R24,T24,V24,V24,X24,Z24,AB24)</f>
        <v>464</v>
      </c>
      <c r="G24" s="174">
        <f>SUM(H24,J24,L24,N24,P24,R24,T24,V24,X24,Z24,AB24)</f>
        <v>3540</v>
      </c>
      <c r="H24" s="175">
        <v>508</v>
      </c>
      <c r="I24" s="284">
        <v>17</v>
      </c>
      <c r="J24" s="177"/>
      <c r="K24" s="178"/>
      <c r="L24" s="177">
        <v>488</v>
      </c>
      <c r="M24" s="284">
        <v>21</v>
      </c>
      <c r="N24" s="177">
        <v>492</v>
      </c>
      <c r="O24" s="284">
        <v>18</v>
      </c>
      <c r="P24" s="177">
        <v>527</v>
      </c>
      <c r="Q24" s="284">
        <v>17</v>
      </c>
      <c r="R24" s="177">
        <v>535</v>
      </c>
      <c r="S24" s="284">
        <v>15</v>
      </c>
      <c r="T24" s="177"/>
      <c r="U24" s="178"/>
      <c r="V24" s="182"/>
      <c r="W24" s="179"/>
      <c r="X24" s="289">
        <v>526</v>
      </c>
      <c r="Y24" s="290">
        <v>2</v>
      </c>
      <c r="Z24" s="289">
        <v>464</v>
      </c>
      <c r="AA24" s="291">
        <v>4</v>
      </c>
      <c r="AB24" s="180"/>
      <c r="AC24" s="181"/>
      <c r="AD24" s="106"/>
    </row>
    <row r="25" spans="1:30" ht="16.5" customHeight="1">
      <c r="A25" s="170">
        <v>23</v>
      </c>
      <c r="B25" s="171" t="s">
        <v>44</v>
      </c>
      <c r="C25" s="172" t="s">
        <v>20</v>
      </c>
      <c r="D25" s="173">
        <f>AVERAGE(H25,J25,L25,N25,P25,R25,T25,V25,X25,Z25,AB25)</f>
        <v>488.4</v>
      </c>
      <c r="E25" s="172">
        <f>MAX(H25,J25,L25,N25,P25,R25,T25,V25,X25,Z25,AB25)</f>
        <v>497</v>
      </c>
      <c r="F25" s="172">
        <f>MIN(H25,J25,L25,N25,P25,R25,T25,V25,V25,X25,Z25,AB25)</f>
        <v>479</v>
      </c>
      <c r="G25" s="174">
        <f>SUM(H25,J25,L25,N25,P25,R25,T25,V25,X25,Z25,AB25)</f>
        <v>2442</v>
      </c>
      <c r="H25" s="175"/>
      <c r="I25" s="178"/>
      <c r="J25" s="177">
        <v>497</v>
      </c>
      <c r="K25" s="284">
        <v>18</v>
      </c>
      <c r="L25" s="177">
        <v>492</v>
      </c>
      <c r="M25" s="284">
        <v>20</v>
      </c>
      <c r="N25" s="177">
        <v>479</v>
      </c>
      <c r="O25" s="284">
        <v>20</v>
      </c>
      <c r="P25" s="177">
        <v>489</v>
      </c>
      <c r="Q25" s="284">
        <v>23</v>
      </c>
      <c r="R25" s="177">
        <v>485</v>
      </c>
      <c r="S25" s="284">
        <v>18</v>
      </c>
      <c r="T25" s="177"/>
      <c r="U25" s="178"/>
      <c r="V25" s="182"/>
      <c r="W25" s="179"/>
      <c r="X25" s="180"/>
      <c r="Y25" s="292"/>
      <c r="Z25" s="180"/>
      <c r="AA25" s="293"/>
      <c r="AB25" s="180"/>
      <c r="AC25" s="181"/>
      <c r="AD25" s="106"/>
    </row>
    <row r="26" spans="1:30" ht="16.5" customHeight="1">
      <c r="A26" s="170">
        <v>24</v>
      </c>
      <c r="B26" s="184" t="s">
        <v>110</v>
      </c>
      <c r="C26" s="172" t="s">
        <v>91</v>
      </c>
      <c r="D26" s="173">
        <f>AVERAGE(H26,J26,L26,N26,P26,R26,T26,V26,X26,Z26,AB26)</f>
        <v>480.25</v>
      </c>
      <c r="E26" s="172">
        <f>MAX(H26,J26,L26,N26,P26,R26,T26,V26,X26,Z26,AB26)</f>
        <v>493</v>
      </c>
      <c r="F26" s="172">
        <f>MIN(H26,J26,L26,N26,P26,R26,T26,V26,V26,X26,Z26,AB26)</f>
        <v>455</v>
      </c>
      <c r="G26" s="174">
        <f>SUM(H26,J26,L26,N26,P26,R26,T26,V26,X26,Z26,AB26)</f>
        <v>1921</v>
      </c>
      <c r="H26" s="175">
        <v>480</v>
      </c>
      <c r="I26" s="284">
        <v>20</v>
      </c>
      <c r="J26" s="177">
        <v>455</v>
      </c>
      <c r="K26" s="284">
        <v>21</v>
      </c>
      <c r="L26" s="177">
        <v>493</v>
      </c>
      <c r="M26" s="284">
        <v>19</v>
      </c>
      <c r="N26" s="177"/>
      <c r="O26" s="178"/>
      <c r="P26" s="177">
        <v>493</v>
      </c>
      <c r="Q26" s="284">
        <v>21</v>
      </c>
      <c r="R26" s="177"/>
      <c r="S26" s="178"/>
      <c r="T26" s="177"/>
      <c r="U26" s="178"/>
      <c r="V26" s="182"/>
      <c r="W26" s="179"/>
      <c r="X26" s="180"/>
      <c r="Y26" s="292"/>
      <c r="Z26" s="180"/>
      <c r="AA26" s="293"/>
      <c r="AB26" s="180"/>
      <c r="AC26" s="181"/>
      <c r="AD26" s="106"/>
    </row>
    <row r="27" spans="1:30" ht="16.5" customHeight="1">
      <c r="A27" s="170">
        <v>25</v>
      </c>
      <c r="B27" s="171" t="s">
        <v>24</v>
      </c>
      <c r="C27" s="172" t="s">
        <v>20</v>
      </c>
      <c r="D27" s="92">
        <f>AVERAGE(H27,J27,L27,N27,P27,R27,T27,V27,X27,Z27,AB27)</f>
        <v>479.375</v>
      </c>
      <c r="E27" s="172">
        <f>MAX(H27,J27,L27,N27,P27,R27,T27,V27,X27,Z27,AB27)</f>
        <v>521</v>
      </c>
      <c r="F27" s="172">
        <f>MIN(H27,J27,L27,N27,P27,R27,T27,V27,X27,Z27,AB27)</f>
        <v>445</v>
      </c>
      <c r="G27" s="174">
        <f>SUM(H27,J27,L27,N27,P27,R27,T27,V27,X27,Z27,AB27)</f>
        <v>3835</v>
      </c>
      <c r="H27" s="175">
        <v>521</v>
      </c>
      <c r="I27" s="284">
        <v>16</v>
      </c>
      <c r="J27" s="177">
        <v>474</v>
      </c>
      <c r="K27" s="284">
        <v>19</v>
      </c>
      <c r="L27" s="177">
        <v>482</v>
      </c>
      <c r="M27" s="284">
        <v>23</v>
      </c>
      <c r="N27" s="177">
        <v>477</v>
      </c>
      <c r="O27" s="284">
        <v>21</v>
      </c>
      <c r="P27" s="177">
        <v>489</v>
      </c>
      <c r="Q27" s="284">
        <v>24</v>
      </c>
      <c r="R27" s="177">
        <v>472</v>
      </c>
      <c r="S27" s="284">
        <v>20</v>
      </c>
      <c r="T27" s="177"/>
      <c r="U27" s="178"/>
      <c r="V27" s="182"/>
      <c r="W27" s="179"/>
      <c r="X27" s="297">
        <v>445</v>
      </c>
      <c r="Y27" s="298">
        <v>4</v>
      </c>
      <c r="Z27" s="297">
        <v>475</v>
      </c>
      <c r="AA27" s="299">
        <v>3</v>
      </c>
      <c r="AB27" s="180"/>
      <c r="AC27" s="181"/>
      <c r="AD27" s="106"/>
    </row>
    <row r="28" spans="1:30" ht="16.5" customHeight="1">
      <c r="A28" s="170">
        <v>26</v>
      </c>
      <c r="B28" s="185" t="s">
        <v>22</v>
      </c>
      <c r="C28" s="186" t="s">
        <v>11</v>
      </c>
      <c r="D28" s="173">
        <f>AVERAGE(H28,J28,L28,N28,P28,R28,T28,V28,X28,Z28,AB28)</f>
        <v>477.125</v>
      </c>
      <c r="E28" s="172">
        <f>MAX(H28,J28,L28,N28,P28,R28,T28,V28,X28,Z28,AB28)</f>
        <v>494</v>
      </c>
      <c r="F28" s="172">
        <f>MIN(H28,J28,L28,N28,P28,R28,T28,V28,V28,X28,Z28,AB28)</f>
        <v>438</v>
      </c>
      <c r="G28" s="174">
        <f>SUM(H28,J28,L28,N28,P28,R28,T28,V28,X28,Z28,AB28)</f>
        <v>3817</v>
      </c>
      <c r="H28" s="175">
        <v>494</v>
      </c>
      <c r="I28" s="284">
        <v>18</v>
      </c>
      <c r="J28" s="177">
        <v>438</v>
      </c>
      <c r="K28" s="284">
        <v>22</v>
      </c>
      <c r="L28" s="177">
        <v>487</v>
      </c>
      <c r="M28" s="284">
        <v>22</v>
      </c>
      <c r="N28" s="177">
        <v>466</v>
      </c>
      <c r="O28" s="284">
        <v>22</v>
      </c>
      <c r="P28" s="177">
        <v>489</v>
      </c>
      <c r="Q28" s="284">
        <v>22</v>
      </c>
      <c r="R28" s="177">
        <v>487</v>
      </c>
      <c r="S28" s="284">
        <v>17</v>
      </c>
      <c r="T28" s="177"/>
      <c r="U28" s="178"/>
      <c r="V28" s="182"/>
      <c r="W28" s="179"/>
      <c r="X28" s="297">
        <v>483</v>
      </c>
      <c r="Y28" s="298">
        <v>3</v>
      </c>
      <c r="Z28" s="297">
        <v>473</v>
      </c>
      <c r="AA28" s="299">
        <v>4</v>
      </c>
      <c r="AB28" s="180"/>
      <c r="AC28" s="181"/>
      <c r="AD28" s="106"/>
    </row>
    <row r="29" spans="1:30" ht="16.5" customHeight="1">
      <c r="A29" s="170">
        <v>27</v>
      </c>
      <c r="B29" s="185" t="s">
        <v>21</v>
      </c>
      <c r="C29" s="186" t="s">
        <v>11</v>
      </c>
      <c r="D29" s="173">
        <f>AVERAGE(H29,J29,L29,N29,P29,R29,T29,V29,X29,Z29,AB29)</f>
        <v>468.375</v>
      </c>
      <c r="E29" s="14">
        <f>MAX(H29,J29,L29,N29,P29,R29,T29,V29,X29,Z29,AB29)</f>
        <v>517</v>
      </c>
      <c r="F29" s="14">
        <f>MIN(H29,J29,L29,N29,P29,R29,T29,V29,X29,Z29,AB29)</f>
        <v>444</v>
      </c>
      <c r="G29" s="15">
        <f>SUM(H29,J29,L29,N29,P29,R29,T29,V29,X29,Z29,AB29)</f>
        <v>3747</v>
      </c>
      <c r="H29" s="175">
        <v>464</v>
      </c>
      <c r="I29" s="284">
        <v>21</v>
      </c>
      <c r="J29" s="177">
        <v>469</v>
      </c>
      <c r="K29" s="284">
        <v>20</v>
      </c>
      <c r="L29" s="177">
        <v>470</v>
      </c>
      <c r="M29" s="284">
        <v>24</v>
      </c>
      <c r="N29" s="177">
        <v>453</v>
      </c>
      <c r="O29" s="284">
        <v>23</v>
      </c>
      <c r="P29" s="177">
        <v>517</v>
      </c>
      <c r="Q29" s="284">
        <v>18</v>
      </c>
      <c r="R29" s="177">
        <v>471</v>
      </c>
      <c r="S29" s="284">
        <v>21</v>
      </c>
      <c r="T29" s="177"/>
      <c r="U29" s="178"/>
      <c r="V29" s="182"/>
      <c r="W29" s="179"/>
      <c r="X29" s="297">
        <v>444</v>
      </c>
      <c r="Y29" s="298">
        <v>5</v>
      </c>
      <c r="Z29" s="297">
        <v>459</v>
      </c>
      <c r="AA29" s="299">
        <v>5</v>
      </c>
      <c r="AB29" s="180"/>
      <c r="AC29" s="181"/>
      <c r="AD29" s="106"/>
    </row>
    <row r="30" spans="1:30" ht="16.5" customHeight="1">
      <c r="A30" s="170">
        <v>28</v>
      </c>
      <c r="B30" s="185" t="s">
        <v>125</v>
      </c>
      <c r="C30" s="186" t="s">
        <v>84</v>
      </c>
      <c r="D30" s="173">
        <f>AVERAGE(H30,J30,L30,N30,P30,R30,T30,V30,X30,Z30,AB30)</f>
        <v>404</v>
      </c>
      <c r="E30" s="172">
        <f>MAX(H30,J30,L30,N30,P30,R30,T30,V30,X30,Z30,AB30)</f>
        <v>404</v>
      </c>
      <c r="F30" s="172">
        <f>MIN(H30,J30,L30,N30,P30,R30,T30,V30,V30,X30,Z30,AB30)</f>
        <v>404</v>
      </c>
      <c r="G30" s="174">
        <f>SUM(H30,J30,L30,N30,P30,R30,T30,V30,X30,Z30,AB30)</f>
        <v>404</v>
      </c>
      <c r="H30" s="187"/>
      <c r="I30" s="178"/>
      <c r="J30" s="188"/>
      <c r="K30" s="178"/>
      <c r="L30" s="188"/>
      <c r="M30" s="192"/>
      <c r="N30" s="180"/>
      <c r="O30" s="192"/>
      <c r="P30" s="188"/>
      <c r="Q30" s="179"/>
      <c r="R30" s="188">
        <v>404</v>
      </c>
      <c r="S30" s="284">
        <v>22</v>
      </c>
      <c r="T30" s="188"/>
      <c r="U30" s="179"/>
      <c r="V30" s="190"/>
      <c r="W30" s="179"/>
      <c r="X30" s="191"/>
      <c r="Y30" s="300"/>
      <c r="Z30" s="191"/>
      <c r="AA30" s="301"/>
      <c r="AB30" s="191"/>
      <c r="AC30" s="193"/>
      <c r="AD30" s="106"/>
    </row>
    <row r="31" spans="1:30" ht="16.5" customHeight="1">
      <c r="A31" s="170">
        <v>35</v>
      </c>
      <c r="B31" s="185" t="s">
        <v>37</v>
      </c>
      <c r="C31" s="186" t="s">
        <v>11</v>
      </c>
      <c r="D31" s="173">
        <f>AVERAGE(H31,J31,L31,N31,P31,R31,T31,V31,X31,Z31,AB31)</f>
        <v>361</v>
      </c>
      <c r="E31" s="186">
        <f>MAX(H31,J31,L31,N31,P31,R31,T31,V31,X31,Z31,AB31)</f>
        <v>387</v>
      </c>
      <c r="F31" s="186">
        <f>MIN(H31,J31,L31,N31,P31,R31,T31,V31,V31,X31,Z31,AB31)</f>
        <v>332</v>
      </c>
      <c r="G31" s="194">
        <f>SUM(H31,J31,L31,N31,P31,R31,T31,V31,X31,Z31,AB31)</f>
        <v>1805</v>
      </c>
      <c r="H31" s="195">
        <v>364</v>
      </c>
      <c r="I31" s="302">
        <v>22</v>
      </c>
      <c r="J31" s="188">
        <v>356</v>
      </c>
      <c r="K31" s="303">
        <v>23</v>
      </c>
      <c r="L31" s="188">
        <v>332</v>
      </c>
      <c r="M31" s="303">
        <v>25</v>
      </c>
      <c r="N31" s="188">
        <v>366</v>
      </c>
      <c r="O31" s="303">
        <v>24</v>
      </c>
      <c r="P31" s="188">
        <v>387</v>
      </c>
      <c r="Q31" s="303">
        <v>25</v>
      </c>
      <c r="R31" s="188"/>
      <c r="S31" s="189"/>
      <c r="T31" s="188"/>
      <c r="U31" s="189"/>
      <c r="V31" s="190"/>
      <c r="W31" s="192"/>
      <c r="X31" s="190"/>
      <c r="Y31" s="300"/>
      <c r="Z31" s="191"/>
      <c r="AA31" s="301"/>
      <c r="AB31" s="191"/>
      <c r="AC31" s="193"/>
      <c r="AD31" s="106"/>
    </row>
    <row r="32" spans="1:30" ht="16.5" customHeight="1" thickBot="1">
      <c r="A32" s="197">
        <v>36</v>
      </c>
      <c r="B32" s="198" t="s">
        <v>93</v>
      </c>
      <c r="C32" s="304" t="s">
        <v>11</v>
      </c>
      <c r="D32" s="200" t="e">
        <f>AVERAGE(H32,J32,L32,N32,P32,R32,T32,V32,X32,Z32,AB32)</f>
        <v>#DIV/0!</v>
      </c>
      <c r="E32" s="199">
        <f>MAX(H32,J32,L32,N32,P32,R32,T32,V32,X32,Z32,AB32)</f>
        <v>0</v>
      </c>
      <c r="F32" s="199">
        <f>MIN(H32,J32,L32,N32,P32,R32,T32,V32,V32,X32,Z32,AB32)</f>
        <v>0</v>
      </c>
      <c r="G32" s="201">
        <f>SUM(H32,J32,L32,N32,P32,R32,T32,V32,X32,Z32,AB32)</f>
        <v>0</v>
      </c>
      <c r="H32" s="202"/>
      <c r="I32" s="203"/>
      <c r="J32" s="204"/>
      <c r="K32" s="205"/>
      <c r="L32" s="204"/>
      <c r="M32" s="205"/>
      <c r="N32" s="204"/>
      <c r="O32" s="205"/>
      <c r="P32" s="204"/>
      <c r="Q32" s="205"/>
      <c r="R32" s="204"/>
      <c r="S32" s="205"/>
      <c r="T32" s="204"/>
      <c r="U32" s="205"/>
      <c r="V32" s="207"/>
      <c r="W32" s="206"/>
      <c r="X32" s="207"/>
      <c r="Y32" s="305"/>
      <c r="Z32" s="208"/>
      <c r="AA32" s="306"/>
      <c r="AB32" s="208"/>
      <c r="AC32" s="209"/>
      <c r="AD32" s="106"/>
    </row>
    <row r="33" spans="1:30" ht="9.75" customHeight="1" thickBot="1">
      <c r="A33" s="8"/>
      <c r="B33" s="9"/>
      <c r="C33" s="9"/>
      <c r="D33" s="41" t="s">
        <v>12</v>
      </c>
      <c r="E33" s="42" t="s">
        <v>12</v>
      </c>
      <c r="F33" s="42" t="s">
        <v>25</v>
      </c>
      <c r="G33" s="42" t="s">
        <v>12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</row>
    <row r="34" ht="4.5" customHeight="1" thickTop="1"/>
    <row r="35" spans="3:22" ht="12.75">
      <c r="C35" s="43" t="s">
        <v>57</v>
      </c>
      <c r="D35" s="44" t="s">
        <v>58</v>
      </c>
      <c r="E35" s="44"/>
      <c r="F35" s="44"/>
      <c r="G35" s="44"/>
      <c r="H35" s="44"/>
      <c r="I35" s="44"/>
      <c r="J35" s="45"/>
      <c r="K35" s="46"/>
      <c r="L35" s="45"/>
      <c r="N35" s="54" t="s">
        <v>28</v>
      </c>
      <c r="O35" s="307" t="s">
        <v>26</v>
      </c>
      <c r="P35" s="307"/>
      <c r="R35" s="308" t="s">
        <v>45</v>
      </c>
      <c r="S35" s="308"/>
      <c r="V35" s="54" t="s">
        <v>12</v>
      </c>
    </row>
    <row r="36" spans="3:21" ht="12.75">
      <c r="C36" s="47" t="s">
        <v>59</v>
      </c>
      <c r="D36" s="48" t="s">
        <v>27</v>
      </c>
      <c r="E36" s="48"/>
      <c r="F36" s="48"/>
      <c r="G36" s="48"/>
      <c r="H36" s="48"/>
      <c r="I36" s="48"/>
      <c r="J36" s="48"/>
      <c r="K36" s="1"/>
      <c r="L36" s="49"/>
      <c r="O36" s="309" t="s">
        <v>30</v>
      </c>
      <c r="P36" s="309"/>
      <c r="R36" s="310" t="s">
        <v>75</v>
      </c>
      <c r="S36" s="310"/>
      <c r="U36" s="12" t="s">
        <v>12</v>
      </c>
    </row>
    <row r="37" spans="3:17" ht="12.75">
      <c r="C37" s="50" t="s">
        <v>60</v>
      </c>
      <c r="D37" s="51" t="s">
        <v>29</v>
      </c>
      <c r="E37" s="51"/>
      <c r="F37" s="51"/>
      <c r="G37" s="51"/>
      <c r="H37" s="51"/>
      <c r="I37" s="51"/>
      <c r="J37" s="51"/>
      <c r="K37" s="51"/>
      <c r="L37" s="52"/>
      <c r="O37" s="264" t="s">
        <v>12</v>
      </c>
      <c r="P37" s="264"/>
      <c r="Q37" s="264"/>
    </row>
  </sheetData>
  <sheetProtection/>
  <mergeCells count="4">
    <mergeCell ref="A1:AA1"/>
    <mergeCell ref="R35:S35"/>
    <mergeCell ref="R36:S36"/>
    <mergeCell ref="O37:Q37"/>
  </mergeCells>
  <printOptions/>
  <pageMargins left="0.1968503937007874" right="0" top="0" bottom="0" header="0.5118110236220472" footer="0.5118110236220472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71"/>
  <sheetViews>
    <sheetView zoomScalePageLayoutView="0" workbookViewId="0" topLeftCell="A1">
      <selection activeCell="T3" sqref="T3"/>
    </sheetView>
  </sheetViews>
  <sheetFormatPr defaultColWidth="11.421875" defaultRowHeight="12.75"/>
  <cols>
    <col min="1" max="1" width="3.28125" style="12" customWidth="1"/>
    <col min="2" max="2" width="15.7109375" style="12" customWidth="1"/>
    <col min="3" max="3" width="11.7109375" style="12" customWidth="1"/>
    <col min="4" max="4" width="8.00390625" style="12" customWidth="1"/>
    <col min="5" max="6" width="4.7109375" style="12" customWidth="1"/>
    <col min="7" max="7" width="6.7109375" style="12" customWidth="1"/>
    <col min="8" max="8" width="4.7109375" style="12" customWidth="1"/>
    <col min="9" max="9" width="2.7109375" style="12" customWidth="1"/>
    <col min="10" max="10" width="4.7109375" style="12" customWidth="1"/>
    <col min="11" max="11" width="2.7109375" style="12" customWidth="1"/>
    <col min="12" max="12" width="4.7109375" style="12" customWidth="1"/>
    <col min="13" max="13" width="2.7109375" style="12" customWidth="1"/>
    <col min="14" max="14" width="4.7109375" style="12" customWidth="1"/>
    <col min="15" max="15" width="2.7109375" style="12" customWidth="1"/>
    <col min="16" max="16" width="4.7109375" style="12" customWidth="1"/>
    <col min="17" max="17" width="2.7109375" style="12" customWidth="1"/>
    <col min="18" max="18" width="4.7109375" style="12" customWidth="1"/>
    <col min="19" max="19" width="2.7109375" style="12" customWidth="1"/>
    <col min="20" max="20" width="4.7109375" style="12" customWidth="1"/>
    <col min="21" max="21" width="2.7109375" style="12" customWidth="1"/>
    <col min="22" max="22" width="4.7109375" style="12" customWidth="1"/>
    <col min="23" max="23" width="2.7109375" style="12" customWidth="1"/>
    <col min="24" max="24" width="4.7109375" style="12" customWidth="1"/>
    <col min="25" max="25" width="2.7109375" style="12" customWidth="1"/>
    <col min="26" max="26" width="4.7109375" style="12" customWidth="1"/>
    <col min="27" max="27" width="2.7109375" style="12" customWidth="1"/>
    <col min="28" max="28" width="4.7109375" style="12" customWidth="1"/>
    <col min="29" max="29" width="2.7109375" style="12" customWidth="1"/>
    <col min="30" max="30" width="0.85546875" style="12" customWidth="1"/>
    <col min="31" max="16384" width="11.421875" style="12" customWidth="1"/>
  </cols>
  <sheetData>
    <row r="1" spans="1:45" ht="24.75" customHeight="1" thickTop="1">
      <c r="A1" s="262" t="s">
        <v>126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11"/>
      <c r="AC1" s="11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3.5" customHeight="1">
      <c r="A2" s="129" t="s">
        <v>13</v>
      </c>
      <c r="B2" s="83" t="s">
        <v>14</v>
      </c>
      <c r="C2" s="83" t="s">
        <v>8</v>
      </c>
      <c r="D2" s="83" t="s">
        <v>15</v>
      </c>
      <c r="E2" s="83" t="s">
        <v>16</v>
      </c>
      <c r="F2" s="83" t="s">
        <v>17</v>
      </c>
      <c r="G2" s="84" t="s">
        <v>18</v>
      </c>
      <c r="H2" s="85">
        <v>1</v>
      </c>
      <c r="I2" s="86" t="s">
        <v>12</v>
      </c>
      <c r="J2" s="87">
        <v>2</v>
      </c>
      <c r="K2" s="86" t="s">
        <v>12</v>
      </c>
      <c r="L2" s="87">
        <v>3</v>
      </c>
      <c r="M2" s="86" t="s">
        <v>12</v>
      </c>
      <c r="N2" s="87">
        <v>4</v>
      </c>
      <c r="O2" s="86" t="s">
        <v>12</v>
      </c>
      <c r="P2" s="87">
        <v>5</v>
      </c>
      <c r="Q2" s="86" t="s">
        <v>12</v>
      </c>
      <c r="R2" s="87">
        <v>6</v>
      </c>
      <c r="S2" s="86" t="s">
        <v>12</v>
      </c>
      <c r="T2" s="87">
        <v>7</v>
      </c>
      <c r="U2" s="86" t="s">
        <v>12</v>
      </c>
      <c r="V2" s="87">
        <v>8</v>
      </c>
      <c r="W2" s="88"/>
      <c r="X2" s="87">
        <v>9</v>
      </c>
      <c r="Y2" s="86"/>
      <c r="Z2" s="89">
        <v>10</v>
      </c>
      <c r="AA2" s="90"/>
      <c r="AB2" s="91">
        <v>11</v>
      </c>
      <c r="AC2" s="45"/>
      <c r="AD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4.75" customHeight="1">
      <c r="A3" s="137">
        <v>1</v>
      </c>
      <c r="B3" s="171" t="s">
        <v>19</v>
      </c>
      <c r="C3" s="172" t="s">
        <v>20</v>
      </c>
      <c r="D3" s="92">
        <f aca="true" t="shared" si="0" ref="D3:D12">AVERAGE(H3,J3,L3,N3,P3,R3,T3,V3,X3,Z3,AB3)</f>
        <v>558.75</v>
      </c>
      <c r="E3" s="14">
        <f aca="true" t="shared" si="1" ref="E3:E12">MAX(H3,J3,L3,N3,P3,R3,T3,V3,X3,Z3,AB3)</f>
        <v>592</v>
      </c>
      <c r="F3" s="14">
        <f aca="true" t="shared" si="2" ref="F3:F12">MIN(H3,J3,L3,N3,P3,R3,T3,V3,X3,Z3,AB3)</f>
        <v>534</v>
      </c>
      <c r="G3" s="15">
        <f aca="true" t="shared" si="3" ref="G3:G12">SUM(H3,J3,L3,N3,P3,R3,T3,V3,X3,Z3,AB3)</f>
        <v>4470</v>
      </c>
      <c r="H3" s="210">
        <v>567</v>
      </c>
      <c r="I3" s="311">
        <v>1</v>
      </c>
      <c r="J3" s="211">
        <v>578</v>
      </c>
      <c r="K3" s="312">
        <v>1</v>
      </c>
      <c r="L3" s="212">
        <v>546</v>
      </c>
      <c r="M3" s="284">
        <v>2</v>
      </c>
      <c r="N3" s="212">
        <v>592</v>
      </c>
      <c r="O3" s="284">
        <v>1</v>
      </c>
      <c r="P3" s="211">
        <v>546</v>
      </c>
      <c r="Q3" s="311">
        <v>2</v>
      </c>
      <c r="R3" s="211">
        <v>554</v>
      </c>
      <c r="S3" s="311">
        <v>2</v>
      </c>
      <c r="T3" s="213"/>
      <c r="U3" s="214"/>
      <c r="V3" s="211"/>
      <c r="W3" s="214"/>
      <c r="X3" s="180">
        <v>534</v>
      </c>
      <c r="Y3" s="313">
        <v>2</v>
      </c>
      <c r="Z3" s="180">
        <v>553</v>
      </c>
      <c r="AA3" s="313">
        <v>1</v>
      </c>
      <c r="AB3" s="180"/>
      <c r="AC3" s="181"/>
      <c r="AD3" s="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24.75" customHeight="1">
      <c r="A4" s="137">
        <v>2</v>
      </c>
      <c r="B4" s="171" t="s">
        <v>23</v>
      </c>
      <c r="C4" s="172" t="s">
        <v>107</v>
      </c>
      <c r="D4" s="92">
        <f t="shared" si="0"/>
        <v>544.25</v>
      </c>
      <c r="E4" s="14">
        <f t="shared" si="1"/>
        <v>574</v>
      </c>
      <c r="F4" s="14">
        <f t="shared" si="2"/>
        <v>516</v>
      </c>
      <c r="G4" s="15">
        <f t="shared" si="3"/>
        <v>4354</v>
      </c>
      <c r="H4" s="210">
        <v>531</v>
      </c>
      <c r="I4" s="311">
        <v>2</v>
      </c>
      <c r="J4" s="211">
        <v>516</v>
      </c>
      <c r="K4" s="312">
        <v>2</v>
      </c>
      <c r="L4" s="212">
        <v>551</v>
      </c>
      <c r="M4" s="284">
        <v>1</v>
      </c>
      <c r="N4" s="212">
        <v>557</v>
      </c>
      <c r="O4" s="284">
        <v>2</v>
      </c>
      <c r="P4" s="211">
        <v>574</v>
      </c>
      <c r="Q4" s="311">
        <v>1</v>
      </c>
      <c r="R4" s="211">
        <v>554</v>
      </c>
      <c r="S4" s="311">
        <v>1</v>
      </c>
      <c r="T4" s="211"/>
      <c r="U4" s="214"/>
      <c r="V4" s="211"/>
      <c r="W4" s="214"/>
      <c r="X4" s="180">
        <v>544</v>
      </c>
      <c r="Y4" s="313">
        <v>1</v>
      </c>
      <c r="Z4" s="180">
        <v>527</v>
      </c>
      <c r="AA4" s="313">
        <v>2</v>
      </c>
      <c r="AB4" s="180"/>
      <c r="AC4" s="181"/>
      <c r="AD4" s="3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24.75" customHeight="1">
      <c r="A5" s="137">
        <v>3</v>
      </c>
      <c r="B5" s="171" t="s">
        <v>110</v>
      </c>
      <c r="C5" s="172" t="s">
        <v>91</v>
      </c>
      <c r="D5" s="92">
        <f t="shared" si="0"/>
        <v>480.25</v>
      </c>
      <c r="E5" s="14">
        <f t="shared" si="1"/>
        <v>493</v>
      </c>
      <c r="F5" s="14">
        <f t="shared" si="2"/>
        <v>455</v>
      </c>
      <c r="G5" s="15">
        <f t="shared" si="3"/>
        <v>1921</v>
      </c>
      <c r="H5" s="210">
        <v>480</v>
      </c>
      <c r="I5" s="311">
        <v>5</v>
      </c>
      <c r="J5" s="211">
        <v>455</v>
      </c>
      <c r="K5" s="311">
        <v>5</v>
      </c>
      <c r="L5" s="212">
        <v>493</v>
      </c>
      <c r="M5" s="284">
        <v>3</v>
      </c>
      <c r="N5" s="212"/>
      <c r="O5" s="178"/>
      <c r="P5" s="211">
        <v>493</v>
      </c>
      <c r="Q5" s="311">
        <v>4</v>
      </c>
      <c r="R5" s="211"/>
      <c r="S5" s="214"/>
      <c r="T5" s="211"/>
      <c r="U5" s="214"/>
      <c r="V5" s="211"/>
      <c r="W5" s="214"/>
      <c r="X5" s="216"/>
      <c r="Y5" s="217"/>
      <c r="Z5" s="216"/>
      <c r="AA5" s="218"/>
      <c r="AB5" s="180"/>
      <c r="AC5" s="181"/>
      <c r="AD5" s="3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24.75" customHeight="1">
      <c r="A6" s="137">
        <v>4</v>
      </c>
      <c r="B6" s="171" t="s">
        <v>24</v>
      </c>
      <c r="C6" s="172" t="s">
        <v>20</v>
      </c>
      <c r="D6" s="92">
        <f t="shared" si="0"/>
        <v>479.375</v>
      </c>
      <c r="E6" s="14">
        <f t="shared" si="1"/>
        <v>521</v>
      </c>
      <c r="F6" s="14">
        <f t="shared" si="2"/>
        <v>445</v>
      </c>
      <c r="G6" s="15">
        <f t="shared" si="3"/>
        <v>3835</v>
      </c>
      <c r="H6" s="210">
        <v>521</v>
      </c>
      <c r="I6" s="311">
        <v>3</v>
      </c>
      <c r="J6" s="211">
        <v>474</v>
      </c>
      <c r="K6" s="311">
        <v>3</v>
      </c>
      <c r="L6" s="212">
        <v>482</v>
      </c>
      <c r="M6" s="284">
        <v>5</v>
      </c>
      <c r="N6" s="212">
        <v>477</v>
      </c>
      <c r="O6" s="284">
        <v>3</v>
      </c>
      <c r="P6" s="211">
        <v>489</v>
      </c>
      <c r="Q6" s="311">
        <v>5</v>
      </c>
      <c r="R6" s="211">
        <v>472</v>
      </c>
      <c r="S6" s="311">
        <v>4</v>
      </c>
      <c r="T6" s="211"/>
      <c r="U6" s="214"/>
      <c r="V6" s="211"/>
      <c r="W6" s="214"/>
      <c r="X6" s="180">
        <v>445</v>
      </c>
      <c r="Y6" s="313">
        <v>4</v>
      </c>
      <c r="Z6" s="180">
        <v>475</v>
      </c>
      <c r="AA6" s="313">
        <v>3</v>
      </c>
      <c r="AB6" s="180"/>
      <c r="AC6" s="181"/>
      <c r="AD6" s="3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24.75" customHeight="1">
      <c r="A7" s="137">
        <v>5</v>
      </c>
      <c r="B7" s="171" t="s">
        <v>22</v>
      </c>
      <c r="C7" s="172" t="s">
        <v>11</v>
      </c>
      <c r="D7" s="92">
        <f t="shared" si="0"/>
        <v>477.125</v>
      </c>
      <c r="E7" s="14">
        <f t="shared" si="1"/>
        <v>494</v>
      </c>
      <c r="F7" s="14">
        <f t="shared" si="2"/>
        <v>438</v>
      </c>
      <c r="G7" s="15">
        <f t="shared" si="3"/>
        <v>3817</v>
      </c>
      <c r="H7" s="210">
        <v>494</v>
      </c>
      <c r="I7" s="311">
        <v>4</v>
      </c>
      <c r="J7" s="211">
        <v>438</v>
      </c>
      <c r="K7" s="312">
        <v>6</v>
      </c>
      <c r="L7" s="212">
        <v>487</v>
      </c>
      <c r="M7" s="284">
        <v>4</v>
      </c>
      <c r="N7" s="212">
        <v>466</v>
      </c>
      <c r="O7" s="284">
        <v>4</v>
      </c>
      <c r="P7" s="211">
        <v>489</v>
      </c>
      <c r="Q7" s="311">
        <v>6</v>
      </c>
      <c r="R7" s="211">
        <v>487</v>
      </c>
      <c r="S7" s="311">
        <v>3</v>
      </c>
      <c r="T7" s="211"/>
      <c r="U7" s="214"/>
      <c r="V7" s="211"/>
      <c r="W7" s="214"/>
      <c r="X7" s="180">
        <v>483</v>
      </c>
      <c r="Y7" s="313">
        <v>3</v>
      </c>
      <c r="Z7" s="180">
        <v>473</v>
      </c>
      <c r="AA7" s="313">
        <v>4</v>
      </c>
      <c r="AB7" s="180"/>
      <c r="AC7" s="181"/>
      <c r="AD7" s="3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24.75" customHeight="1">
      <c r="A8" s="137">
        <v>6</v>
      </c>
      <c r="B8" s="171" t="s">
        <v>21</v>
      </c>
      <c r="C8" s="172" t="s">
        <v>11</v>
      </c>
      <c r="D8" s="92">
        <f t="shared" si="0"/>
        <v>468.375</v>
      </c>
      <c r="E8" s="14">
        <f t="shared" si="1"/>
        <v>517</v>
      </c>
      <c r="F8" s="14">
        <f t="shared" si="2"/>
        <v>444</v>
      </c>
      <c r="G8" s="15">
        <f t="shared" si="3"/>
        <v>3747</v>
      </c>
      <c r="H8" s="210">
        <v>464</v>
      </c>
      <c r="I8" s="311">
        <v>6</v>
      </c>
      <c r="J8" s="211">
        <v>469</v>
      </c>
      <c r="K8" s="311">
        <v>4</v>
      </c>
      <c r="L8" s="212">
        <v>470</v>
      </c>
      <c r="M8" s="284">
        <v>6</v>
      </c>
      <c r="N8" s="212">
        <v>453</v>
      </c>
      <c r="O8" s="284">
        <v>5</v>
      </c>
      <c r="P8" s="211">
        <v>517</v>
      </c>
      <c r="Q8" s="311">
        <v>3</v>
      </c>
      <c r="R8" s="211">
        <v>471</v>
      </c>
      <c r="S8" s="311">
        <v>5</v>
      </c>
      <c r="T8" s="211"/>
      <c r="U8" s="214"/>
      <c r="V8" s="211"/>
      <c r="W8" s="214"/>
      <c r="X8" s="180">
        <v>444</v>
      </c>
      <c r="Y8" s="313">
        <v>5</v>
      </c>
      <c r="Z8" s="180">
        <v>459</v>
      </c>
      <c r="AA8" s="313">
        <v>5</v>
      </c>
      <c r="AB8" s="180"/>
      <c r="AC8" s="181"/>
      <c r="AD8" s="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24.75" customHeight="1">
      <c r="A9" s="137">
        <v>7</v>
      </c>
      <c r="B9" s="171" t="s">
        <v>12</v>
      </c>
      <c r="C9" s="14" t="s">
        <v>12</v>
      </c>
      <c r="D9" s="92" t="e">
        <f t="shared" si="0"/>
        <v>#DIV/0!</v>
      </c>
      <c r="E9" s="14">
        <f t="shared" si="1"/>
        <v>0</v>
      </c>
      <c r="F9" s="14">
        <f t="shared" si="2"/>
        <v>0</v>
      </c>
      <c r="G9" s="15">
        <f t="shared" si="3"/>
        <v>0</v>
      </c>
      <c r="H9" s="210"/>
      <c r="I9" s="214"/>
      <c r="J9" s="211"/>
      <c r="K9" s="215"/>
      <c r="L9" s="212"/>
      <c r="M9" s="178"/>
      <c r="N9" s="212"/>
      <c r="O9" s="178"/>
      <c r="P9" s="211"/>
      <c r="Q9" s="214"/>
      <c r="R9" s="211"/>
      <c r="S9" s="214"/>
      <c r="T9" s="211"/>
      <c r="U9" s="214"/>
      <c r="V9" s="211"/>
      <c r="W9" s="214"/>
      <c r="X9" s="180"/>
      <c r="Y9" s="181"/>
      <c r="Z9" s="180"/>
      <c r="AA9" s="181"/>
      <c r="AB9" s="98"/>
      <c r="AC9" s="105"/>
      <c r="AD9" s="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24.75" customHeight="1">
      <c r="A10" s="137">
        <v>13</v>
      </c>
      <c r="B10" s="171"/>
      <c r="C10" s="172"/>
      <c r="D10" s="92" t="e">
        <f t="shared" si="0"/>
        <v>#DIV/0!</v>
      </c>
      <c r="E10" s="14">
        <f t="shared" si="1"/>
        <v>0</v>
      </c>
      <c r="F10" s="14">
        <f t="shared" si="2"/>
        <v>0</v>
      </c>
      <c r="G10" s="15">
        <f t="shared" si="3"/>
        <v>0</v>
      </c>
      <c r="H10" s="107"/>
      <c r="I10" s="20"/>
      <c r="J10" s="17"/>
      <c r="K10" s="20"/>
      <c r="L10" s="22"/>
      <c r="M10" s="108"/>
      <c r="N10" s="18"/>
      <c r="O10" s="19"/>
      <c r="P10" s="17"/>
      <c r="Q10" s="20"/>
      <c r="R10" s="21"/>
      <c r="S10" s="20"/>
      <c r="T10" s="21"/>
      <c r="U10" s="20"/>
      <c r="V10" s="17"/>
      <c r="W10" s="20"/>
      <c r="X10" s="21"/>
      <c r="Y10" s="20"/>
      <c r="Z10" s="17"/>
      <c r="AA10" s="19"/>
      <c r="AB10" s="98"/>
      <c r="AC10" s="105"/>
      <c r="AD10" s="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24.75" customHeight="1">
      <c r="A11" s="137">
        <v>14</v>
      </c>
      <c r="B11" s="24"/>
      <c r="C11" s="14"/>
      <c r="D11" s="92" t="e">
        <f t="shared" si="0"/>
        <v>#DIV/0!</v>
      </c>
      <c r="E11" s="14">
        <f t="shared" si="1"/>
        <v>0</v>
      </c>
      <c r="F11" s="14">
        <f t="shared" si="2"/>
        <v>0</v>
      </c>
      <c r="G11" s="15">
        <f t="shared" si="3"/>
        <v>0</v>
      </c>
      <c r="H11" s="107"/>
      <c r="I11" s="20"/>
      <c r="J11" s="17"/>
      <c r="K11" s="20"/>
      <c r="L11" s="22"/>
      <c r="M11" s="108"/>
      <c r="N11" s="22"/>
      <c r="O11" s="19"/>
      <c r="P11" s="21"/>
      <c r="Q11" s="20"/>
      <c r="R11" s="21"/>
      <c r="S11" s="20"/>
      <c r="T11" s="21"/>
      <c r="U11" s="20"/>
      <c r="V11" s="17"/>
      <c r="W11" s="20"/>
      <c r="X11" s="21"/>
      <c r="Y11" s="20"/>
      <c r="Z11" s="17"/>
      <c r="AA11" s="19"/>
      <c r="AB11" s="98"/>
      <c r="AC11" s="105"/>
      <c r="AD11" s="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24.75" customHeight="1">
      <c r="A12" s="137">
        <v>15</v>
      </c>
      <c r="B12" s="24"/>
      <c r="C12" s="14"/>
      <c r="D12" s="92" t="e">
        <f t="shared" si="0"/>
        <v>#DIV/0!</v>
      </c>
      <c r="E12" s="14">
        <f t="shared" si="1"/>
        <v>0</v>
      </c>
      <c r="F12" s="14">
        <f t="shared" si="2"/>
        <v>0</v>
      </c>
      <c r="G12" s="15">
        <f t="shared" si="3"/>
        <v>0</v>
      </c>
      <c r="H12" s="16"/>
      <c r="I12" s="27"/>
      <c r="J12" s="25"/>
      <c r="K12" s="27"/>
      <c r="L12" s="25"/>
      <c r="M12" s="26"/>
      <c r="N12" s="28"/>
      <c r="O12" s="26"/>
      <c r="P12" s="21"/>
      <c r="Q12" s="27"/>
      <c r="R12" s="28"/>
      <c r="S12" s="27"/>
      <c r="T12" s="28"/>
      <c r="U12" s="27"/>
      <c r="V12" s="25"/>
      <c r="W12" s="23"/>
      <c r="X12" s="28"/>
      <c r="Y12" s="23"/>
      <c r="Z12" s="25"/>
      <c r="AA12" s="29"/>
      <c r="AB12" s="93"/>
      <c r="AC12" s="94"/>
      <c r="AD12" s="3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>
      <c r="A13" s="138" t="s">
        <v>12</v>
      </c>
      <c r="B13" s="30"/>
      <c r="C13" s="31"/>
      <c r="D13" s="32" t="s">
        <v>12</v>
      </c>
      <c r="E13" s="33" t="s">
        <v>12</v>
      </c>
      <c r="F13" s="33" t="s">
        <v>12</v>
      </c>
      <c r="G13" s="34" t="s">
        <v>12</v>
      </c>
      <c r="H13" s="35"/>
      <c r="I13" s="36"/>
      <c r="J13" s="37"/>
      <c r="K13" s="38"/>
      <c r="L13" s="37"/>
      <c r="M13" s="38"/>
      <c r="N13" s="37"/>
      <c r="O13" s="38"/>
      <c r="P13" s="37"/>
      <c r="Q13" s="38"/>
      <c r="R13" s="39"/>
      <c r="S13" s="40"/>
      <c r="T13" s="39"/>
      <c r="U13" s="38"/>
      <c r="V13" s="37"/>
      <c r="W13" s="38"/>
      <c r="X13" s="37"/>
      <c r="Y13" s="38"/>
      <c r="Z13" s="37"/>
      <c r="AA13" s="38"/>
      <c r="AB13" s="95"/>
      <c r="AC13" s="52"/>
      <c r="AD13" s="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3.5" thickBot="1">
      <c r="A14" s="8"/>
      <c r="B14" s="9"/>
      <c r="C14" s="9"/>
      <c r="D14" s="41" t="s">
        <v>12</v>
      </c>
      <c r="E14" s="42" t="s">
        <v>12</v>
      </c>
      <c r="F14" s="42" t="s">
        <v>25</v>
      </c>
      <c r="G14" s="42" t="s">
        <v>12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6"/>
      <c r="AD14" s="10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31:45" ht="13.5" thickTop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3:45" ht="12.75">
      <c r="C16" s="43" t="s">
        <v>57</v>
      </c>
      <c r="D16" s="44" t="s">
        <v>58</v>
      </c>
      <c r="E16" s="44"/>
      <c r="F16" s="44"/>
      <c r="G16" s="44"/>
      <c r="H16" s="44"/>
      <c r="I16" s="44"/>
      <c r="J16" s="45"/>
      <c r="K16" s="46"/>
      <c r="L16" s="45"/>
      <c r="M16" s="46"/>
      <c r="N16" s="219" t="s">
        <v>12</v>
      </c>
      <c r="O16" s="55" t="s">
        <v>12</v>
      </c>
      <c r="P16" s="54" t="s">
        <v>28</v>
      </c>
      <c r="Q16" s="307" t="s">
        <v>26</v>
      </c>
      <c r="R16" s="307"/>
      <c r="T16" s="308" t="s">
        <v>45</v>
      </c>
      <c r="U16" s="308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3:45" ht="12.75">
      <c r="C17" s="47" t="s">
        <v>59</v>
      </c>
      <c r="D17" s="48" t="s">
        <v>27</v>
      </c>
      <c r="E17" s="48"/>
      <c r="F17" s="48"/>
      <c r="G17" s="48"/>
      <c r="H17" s="48"/>
      <c r="I17" s="48"/>
      <c r="J17" s="48"/>
      <c r="K17" s="1"/>
      <c r="L17" s="1"/>
      <c r="M17" s="1"/>
      <c r="N17" s="49"/>
      <c r="O17" s="99" t="s">
        <v>12</v>
      </c>
      <c r="Q17" s="309" t="s">
        <v>30</v>
      </c>
      <c r="R17" s="309"/>
      <c r="T17" s="310" t="s">
        <v>75</v>
      </c>
      <c r="U17" s="310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3:45" ht="12.75">
      <c r="C18" s="50" t="s">
        <v>60</v>
      </c>
      <c r="D18" s="51" t="s">
        <v>29</v>
      </c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5" t="s">
        <v>12</v>
      </c>
      <c r="P18" s="55"/>
      <c r="Q18" s="55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31:45" ht="12.75"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1:4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1:4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1:4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1:4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1:4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1:4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1:4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1:4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1:4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1:4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1:4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1:4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1:4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1:4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1:4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1:4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1:4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1:4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1:4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1:4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1:4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1:4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1:4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1:4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1:4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1:4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1:4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1:4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1:4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1:4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1:4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1:4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1:4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1:4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1:4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1:4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1:4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1:4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1:4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1:4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1:4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1:4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1:4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1:4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1:4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1:4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1:4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1:4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1:4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31:45" ht="12.75"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31:45" ht="12.75"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31:45" ht="12.75"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31:45" ht="12.75"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31:45" ht="12.75"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31:45" ht="12.75"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31:45" ht="12.75"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31:45" ht="12.75"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31:45" ht="12.75"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31:45" ht="12.75"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31:45" ht="12.75"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31:45" ht="12.75"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31:45" ht="12.75"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31:45" ht="12.75"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31:45" ht="12.75"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31:45" ht="12.75"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31:45" ht="12.75"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31:45" ht="12.75"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31:45" ht="12.75"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31:45" ht="12.75"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31:45" ht="12.75"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31:45" ht="12.75"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31:45" ht="12.75"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31:45" ht="12.75"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31:45" ht="12.75"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31:45" ht="12.75"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31:45" ht="12.75"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31:45" ht="12.75"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31:45" ht="12.75"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31:45" ht="12.75"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31:45" ht="12.75"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31:45" ht="12.75"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31:45" ht="12.75"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31:45" ht="12.75"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31:45" ht="12.75"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31:45" ht="12.75"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31:45" ht="12.75"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31:45" ht="12.75"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31:45" ht="12.75"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31:45" ht="12.75"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31:45" ht="12.75"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31:45" ht="12.75"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31:45" ht="12.75"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31:45" ht="12.75"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31:45" ht="12.75"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31:45" ht="12.75"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31:45" ht="12.75"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31:45" ht="12.75"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31:45" ht="12.75"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31:45" ht="12.75"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31:45" ht="12.75"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31:45" ht="12.75"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31:45" ht="12.75"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31:45" ht="12.75"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31:45" ht="12.75"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31:45" ht="12.75"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31:45" ht="12.75"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31:45" ht="12.75"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31:45" ht="12.75"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31:45" ht="12.75"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31:45" ht="12.75"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31:45" ht="12.75"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31:45" ht="12.75"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31:45" ht="12.75"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31:45" ht="12.75"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31:45" ht="12.75"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31:45" ht="12.75"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31:45" ht="12.75"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31:45" ht="12.75"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31:45" ht="12.75"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31:45" ht="12.75"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31:45" ht="12.75"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31:45" ht="12.75"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31:45" ht="12.75"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31:45" ht="12.75"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31:45" ht="12.75"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31:45" ht="12.75"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31:45" ht="12.75"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31:45" ht="12.75"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31:45" ht="12.75"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31:45" ht="12.75"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31:45" ht="12.75"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31:45" ht="12.75"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31:45" ht="12.75"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31:45" ht="12.75"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31:45" ht="12.75"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31:45" ht="12.75"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31:45" ht="12.75"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31:45" ht="12.75"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31:45" ht="12.75"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31:45" ht="12.75"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31:45" ht="12.75"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31:45" ht="12.75"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31:45" ht="12.75"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31:45" ht="12.75"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31:45" ht="12.75"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31:45" ht="12.75"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31:45" ht="12.75"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31:45" ht="12.75"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31:45" ht="12.75"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31:45" ht="12.75"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31:45" ht="12.75"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31:45" ht="12.75"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31:45" ht="12.75"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31:45" ht="12.75"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31:45" ht="12.75"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31:45" ht="12.75"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31:45" ht="12.75"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31:45" ht="12.75"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31:45" ht="12.75"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31:45" ht="12.75"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31:45" ht="12.75"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31:45" ht="12.75"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31:45" ht="12.75"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31:45" ht="12.75"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31:45" ht="12.75"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31:45" ht="12.75"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31:45" ht="12.75"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31:45" ht="12.75"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31:45" ht="12.75"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31:45" ht="12.75"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31:45" ht="12.75"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31:45" ht="12.75"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31:45" ht="12.75"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31:45" ht="12.75"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31:45" ht="12.75"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31:45" ht="12.75"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31:45" ht="12.75"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31:45" ht="12.75"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31:45" ht="12.75"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31:45" ht="12.75"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31:45" ht="12.75"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31:45" ht="12.75"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31:45" ht="12.75"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31:45" ht="12.75"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31:45" ht="12.75"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31:45" ht="12.75"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31:45" ht="12.75"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31:45" ht="12.75"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31:45" ht="12.75"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31:45" ht="12.75"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31:45" ht="12.75"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31:45" ht="12.75"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31:45" ht="12.75"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31:45" ht="12.75"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31:45" ht="12.75"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31:45" ht="12.75"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31:45" ht="12.75"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31:45" ht="12.75"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31:45" ht="12.75"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31:45" ht="12.75"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31:45" ht="12.75"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31:45" ht="12.75"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31:45" ht="12.75"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31:45" ht="12.75"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31:45" ht="12.75"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31:45" ht="12.75"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31:45" ht="12.75"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31:45" ht="12.75"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31:45" ht="12.75"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31:45" ht="12.75"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31:45" ht="12.75"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31:45" ht="12.75"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31:45" ht="12.75"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31:45" ht="12.75"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31:45" ht="12.75"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31:45" ht="12.75"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31:45" ht="12.75"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31:45" ht="12.75"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31:45" ht="12.75"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31:45" ht="12.75"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31:45" ht="12.75"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31:45" ht="12.75"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31:45" ht="12.75"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31:45" ht="12.75"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31:45" ht="12.75"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31:45" ht="12.75"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31:45" ht="12.75"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31:45" ht="12.75"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31:45" ht="12.75"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31:45" ht="12.75"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31:45" ht="12.75"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31:45" ht="12.75"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31:45" ht="12.75"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31:45" ht="12.75"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31:45" ht="12.75"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31:45" ht="12.75"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31:45" ht="12.75"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31:45" ht="12.75"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31:45" ht="12.75"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31:45" ht="12.75"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31:45" ht="12.75"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31:45" ht="12.75"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31:45" ht="12.75"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31:45" ht="12.75"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31:45" ht="12.75"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31:45" ht="12.75"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31:45" ht="12.75"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31:45" ht="12.75"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31:45" ht="12.75"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31:45" ht="12.75"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31:45" ht="12.75"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31:45" ht="12.75"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31:45" ht="12.75"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31:45" ht="12.75"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  <row r="504" spans="31:45" ht="12.75"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</row>
    <row r="505" spans="31:45" ht="12.75"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</row>
    <row r="506" spans="31:45" ht="12.75"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</row>
    <row r="507" spans="31:45" ht="12.75"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</row>
    <row r="508" spans="31:45" ht="12.75"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</row>
    <row r="509" spans="31:45" ht="12.75"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31:45" ht="12.75"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31:45" ht="12.75"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31:45" ht="12.75"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31:45" ht="12.75"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31:45" ht="12.75"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31:45" ht="12.75"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31:45" ht="12.75"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31:45" ht="12.75"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31:45" ht="12.75"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31:45" ht="12.75"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31:45" ht="12.75"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31:45" ht="12.75"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31:45" ht="12.75"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31:45" ht="12.75"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31:45" ht="12.75"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31:45" ht="12.75"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31:45" ht="12.75"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31:45" ht="12.75"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  <row r="528" spans="31:45" ht="12.75"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</row>
    <row r="529" spans="31:45" ht="12.75"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</row>
    <row r="530" spans="31:45" ht="12.75"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</row>
    <row r="531" spans="31:45" ht="12.75"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</row>
    <row r="532" spans="31:45" ht="12.75"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</row>
    <row r="533" spans="31:45" ht="12.75"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</row>
    <row r="534" spans="31:45" ht="12.75"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</row>
    <row r="535" spans="31:45" ht="12.75"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</row>
    <row r="536" spans="31:45" ht="12.75"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</row>
    <row r="537" spans="31:45" ht="12.75"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</row>
    <row r="538" spans="31:45" ht="12.75"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</row>
    <row r="539" spans="31:45" ht="12.75"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</row>
    <row r="540" spans="31:45" ht="12.75"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</row>
    <row r="541" spans="31:45" ht="12.75"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</row>
    <row r="542" spans="31:45" ht="12.75"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</row>
    <row r="543" spans="31:45" ht="12.75"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31:45" ht="12.75"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</row>
    <row r="545" spans="31:45" ht="12.75"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</row>
    <row r="546" spans="31:45" ht="12.75"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</row>
    <row r="547" spans="31:45" ht="12.75"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</row>
    <row r="548" spans="31:45" ht="12.75"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</row>
    <row r="549" spans="31:45" ht="12.75"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</row>
    <row r="550" spans="31:45" ht="12.75"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</row>
    <row r="551" spans="31:45" ht="12.75"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</row>
    <row r="552" spans="31:45" ht="12.75"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</row>
    <row r="553" spans="31:45" ht="12.75"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</row>
    <row r="554" spans="31:45" ht="12.75"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</row>
    <row r="555" spans="31:45" ht="12.75"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</row>
    <row r="556" spans="31:45" ht="12.75"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</row>
    <row r="557" spans="31:45" ht="12.75"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</row>
    <row r="558" spans="31:45" ht="12.75"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</row>
    <row r="559" spans="31:45" ht="12.75"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</row>
    <row r="560" spans="31:45" ht="12.75"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</row>
    <row r="561" spans="31:45" ht="12.75"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</row>
    <row r="562" spans="31:45" ht="12.75"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</row>
    <row r="563" spans="31:45" ht="12.75"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</row>
    <row r="564" spans="31:45" ht="12.75"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</row>
    <row r="565" spans="31:45" ht="12.75"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</row>
    <row r="566" spans="31:45" ht="12.75"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</row>
    <row r="567" spans="31:45" ht="12.75"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</row>
    <row r="568" spans="31:45" ht="12.75"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</row>
    <row r="569" spans="31:45" ht="12.75"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</row>
    <row r="570" spans="31:45" ht="12.75"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</row>
    <row r="571" spans="31:45" ht="12.75"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</row>
    <row r="572" spans="31:45" ht="12.75"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</row>
    <row r="573" spans="31:45" ht="12.75"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</row>
    <row r="574" spans="31:45" ht="12.75"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</row>
    <row r="575" spans="31:45" ht="12.75"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</row>
    <row r="576" spans="31:45" ht="12.75"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</row>
    <row r="577" spans="31:45" ht="12.75"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</row>
    <row r="578" spans="31:45" ht="12.75"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</row>
    <row r="579" spans="31:45" ht="12.75"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</row>
    <row r="580" spans="31:45" ht="12.75"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</row>
    <row r="581" spans="31:45" ht="12.75"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</row>
    <row r="582" spans="31:45" ht="12.75"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</row>
    <row r="583" spans="31:45" ht="12.75"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</row>
    <row r="584" spans="31:45" ht="12.75"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</row>
    <row r="585" spans="31:45" ht="12.75"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</row>
    <row r="586" spans="31:45" ht="12.75"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</row>
    <row r="587" spans="31:45" ht="12.75"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</row>
    <row r="588" spans="31:45" ht="12.75"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</row>
    <row r="589" spans="31:45" ht="12.75"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</row>
    <row r="590" spans="31:45" ht="12.75"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</row>
    <row r="591" spans="31:45" ht="12.75"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</row>
    <row r="592" spans="31:45" ht="12.75"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</row>
    <row r="593" spans="31:45" ht="12.75"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</row>
    <row r="594" spans="31:45" ht="12.75"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</row>
    <row r="595" spans="31:45" ht="12.75"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</row>
    <row r="596" spans="31:45" ht="12.75"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</row>
    <row r="597" spans="31:45" ht="12.75"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</row>
    <row r="598" spans="31:45" ht="12.75"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</row>
    <row r="599" spans="31:45" ht="12.75"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</row>
    <row r="600" spans="31:45" ht="12.75"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</row>
    <row r="601" spans="31:45" ht="12.75"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</row>
    <row r="602" spans="31:45" ht="12.75"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</row>
    <row r="603" spans="31:45" ht="12.75"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</row>
    <row r="604" spans="31:45" ht="12.75"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</row>
    <row r="605" spans="31:45" ht="12.75"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</row>
    <row r="606" spans="31:45" ht="12.75"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</row>
    <row r="607" spans="31:45" ht="12.75"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</row>
    <row r="608" spans="31:45" ht="12.75"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</row>
    <row r="609" spans="31:45" ht="12.75"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</row>
    <row r="610" spans="31:45" ht="12.75"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</row>
    <row r="611" spans="31:45" ht="12.75"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</row>
    <row r="612" spans="31:45" ht="12.75"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</row>
    <row r="613" spans="31:45" ht="12.75"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</row>
    <row r="614" spans="31:45" ht="12.75"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</row>
    <row r="615" spans="31:45" ht="12.75"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</row>
    <row r="616" spans="31:45" ht="12.75"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</row>
    <row r="617" spans="31:45" ht="12.75"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</row>
    <row r="618" spans="31:45" ht="12.75"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</row>
    <row r="619" spans="31:45" ht="12.75"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</row>
    <row r="620" spans="31:45" ht="12.75"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</row>
    <row r="621" spans="31:45" ht="12.75"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</row>
    <row r="622" spans="31:45" ht="12.75"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</row>
    <row r="623" spans="31:45" ht="12.75"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</row>
    <row r="624" spans="31:45" ht="12.75"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</row>
    <row r="625" spans="31:45" ht="12.75"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</row>
    <row r="626" spans="31:45" ht="12.75"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</row>
    <row r="627" spans="31:45" ht="12.75"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</row>
    <row r="628" spans="31:45" ht="12.75"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</row>
    <row r="629" spans="31:45" ht="12.75"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</row>
    <row r="630" spans="31:45" ht="12.75"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</row>
    <row r="631" spans="31:45" ht="12.75"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</row>
    <row r="632" spans="31:45" ht="12.75"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</row>
    <row r="633" spans="31:45" ht="12.75"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</row>
    <row r="634" spans="31:45" ht="12.75"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</row>
    <row r="635" spans="31:45" ht="12.75"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</row>
    <row r="636" spans="31:45" ht="12.75"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</row>
    <row r="637" spans="31:45" ht="12.75"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</row>
    <row r="638" spans="31:45" ht="12.75"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</row>
    <row r="639" spans="31:45" ht="12.75"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</row>
    <row r="640" spans="31:45" ht="12.75"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</row>
    <row r="641" spans="31:45" ht="12.75"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31:45" ht="12.75"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31:45" ht="12.75"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31:45" ht="12.75"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31:45" ht="12.75"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31:45" ht="12.75"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31:45" ht="12.75"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31:45" ht="12.75"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31:45" ht="12.75"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31:45" ht="12.75"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31:45" ht="12.75"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31:45" ht="12.75"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31:45" ht="12.75"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31:45" ht="12.75"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31:45" ht="12.75"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31:45" ht="12.75"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31:45" ht="12.75"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31:45" ht="12.75"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31:45" ht="12.75"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31:45" ht="12.75"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31:45" ht="12.75"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31:45" ht="12.75"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31:45" ht="12.75"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31:45" ht="12.75"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31:45" ht="12.75"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31:45" ht="12.75"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31:45" ht="12.75"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31:45" ht="12.75"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31:45" ht="12.75"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31:45" ht="12.75"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31:45" ht="12.75"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</sheetData>
  <sheetProtection/>
  <mergeCells count="3">
    <mergeCell ref="A1:AA1"/>
    <mergeCell ref="T16:U16"/>
    <mergeCell ref="T17:U17"/>
  </mergeCells>
  <printOptions/>
  <pageMargins left="0.5905511811023623" right="0.1968503937007874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1">
      <selection activeCell="T3" sqref="T3"/>
    </sheetView>
  </sheetViews>
  <sheetFormatPr defaultColWidth="11.421875" defaultRowHeight="12.75"/>
  <cols>
    <col min="1" max="1" width="3.28125" style="12" customWidth="1"/>
    <col min="2" max="2" width="17.7109375" style="12" customWidth="1"/>
    <col min="3" max="3" width="11.7109375" style="12" customWidth="1"/>
    <col min="4" max="4" width="7.7109375" style="12" customWidth="1"/>
    <col min="5" max="7" width="6.7109375" style="12" customWidth="1"/>
    <col min="8" max="8" width="5.7109375" style="12" customWidth="1"/>
    <col min="9" max="9" width="2.7109375" style="12" customWidth="1"/>
    <col min="10" max="10" width="5.7109375" style="12" customWidth="1"/>
    <col min="11" max="11" width="2.7109375" style="12" customWidth="1"/>
    <col min="12" max="12" width="5.7109375" style="12" customWidth="1"/>
    <col min="13" max="13" width="2.7109375" style="12" customWidth="1"/>
    <col min="14" max="14" width="5.7109375" style="12" customWidth="1"/>
    <col min="15" max="15" width="2.7109375" style="12" customWidth="1"/>
    <col min="16" max="16" width="5.7109375" style="12" customWidth="1"/>
    <col min="17" max="17" width="2.7109375" style="12" customWidth="1"/>
    <col min="18" max="18" width="5.7109375" style="12" customWidth="1"/>
    <col min="19" max="19" width="2.7109375" style="12" customWidth="1"/>
    <col min="20" max="20" width="5.7109375" style="12" customWidth="1"/>
    <col min="21" max="21" width="2.7109375" style="12" customWidth="1"/>
    <col min="22" max="22" width="5.7109375" style="12" customWidth="1"/>
    <col min="23" max="23" width="2.7109375" style="12" customWidth="1"/>
    <col min="24" max="24" width="5.7109375" style="12" customWidth="1"/>
    <col min="25" max="25" width="2.7109375" style="12" customWidth="1"/>
    <col min="26" max="26" width="5.7109375" style="12" customWidth="1"/>
    <col min="27" max="27" width="2.7109375" style="12" customWidth="1"/>
    <col min="28" max="28" width="5.7109375" style="12" customWidth="1"/>
    <col min="29" max="30" width="2.7109375" style="12" customWidth="1"/>
    <col min="31" max="31" width="4.7109375" style="12" customWidth="1"/>
    <col min="32" max="16384" width="11.421875" style="12" customWidth="1"/>
  </cols>
  <sheetData>
    <row r="1" spans="1:36" ht="21.75" customHeight="1">
      <c r="A1" s="266" t="s">
        <v>127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3"/>
      <c r="AJ1"/>
    </row>
    <row r="2" spans="1:30" ht="12.75">
      <c r="A2" s="82" t="s">
        <v>13</v>
      </c>
      <c r="B2" s="83" t="s">
        <v>14</v>
      </c>
      <c r="C2" s="83" t="s">
        <v>8</v>
      </c>
      <c r="D2" s="83" t="s">
        <v>15</v>
      </c>
      <c r="E2" s="83" t="s">
        <v>16</v>
      </c>
      <c r="F2" s="83" t="s">
        <v>17</v>
      </c>
      <c r="G2" s="84" t="s">
        <v>18</v>
      </c>
      <c r="H2" s="85">
        <v>1</v>
      </c>
      <c r="I2" s="86" t="s">
        <v>12</v>
      </c>
      <c r="J2" s="87">
        <v>2</v>
      </c>
      <c r="K2" s="86" t="s">
        <v>12</v>
      </c>
      <c r="L2" s="87">
        <v>3</v>
      </c>
      <c r="M2" s="86" t="s">
        <v>12</v>
      </c>
      <c r="N2" s="87">
        <v>4</v>
      </c>
      <c r="O2" s="86" t="s">
        <v>12</v>
      </c>
      <c r="P2" s="87">
        <v>5</v>
      </c>
      <c r="Q2" s="86" t="s">
        <v>12</v>
      </c>
      <c r="R2" s="87">
        <v>6</v>
      </c>
      <c r="S2" s="86" t="s">
        <v>12</v>
      </c>
      <c r="T2" s="87">
        <v>7</v>
      </c>
      <c r="U2" s="86" t="s">
        <v>12</v>
      </c>
      <c r="V2" s="87">
        <v>8</v>
      </c>
      <c r="W2" s="88"/>
      <c r="X2" s="87">
        <v>9</v>
      </c>
      <c r="Y2" s="86"/>
      <c r="Z2" s="89">
        <v>10</v>
      </c>
      <c r="AA2" s="90"/>
      <c r="AB2" s="97">
        <v>11</v>
      </c>
      <c r="AC2" s="45"/>
      <c r="AD2" s="3"/>
    </row>
    <row r="3" spans="1:30" ht="16.5" customHeight="1">
      <c r="A3" s="13">
        <v>1</v>
      </c>
      <c r="B3" s="171" t="s">
        <v>61</v>
      </c>
      <c r="C3" s="172" t="s">
        <v>11</v>
      </c>
      <c r="D3" s="173">
        <f>AVERAGE(H3,J3,L3,N3,P3,R3,T3,V3,X3,Z3,AB3)</f>
        <v>664.875</v>
      </c>
      <c r="E3" s="172">
        <f>MAX(H3,J3,L3,N3,P3,R3,T3,V3,X3,Z3,AB3)</f>
        <v>718</v>
      </c>
      <c r="F3" s="172">
        <f>MIN(H3,J3,L3,N3,P3,R3,T3,V3,V3,X3,Z3,AB3)</f>
        <v>594</v>
      </c>
      <c r="G3" s="174">
        <f>SUM(H3,J3,L3,N3,P3,R3,T3,V3,X3,Z3,AB3)</f>
        <v>5319</v>
      </c>
      <c r="H3" s="175">
        <v>658</v>
      </c>
      <c r="I3" s="284">
        <v>1</v>
      </c>
      <c r="J3" s="177">
        <v>670</v>
      </c>
      <c r="K3" s="284">
        <v>1</v>
      </c>
      <c r="L3" s="177">
        <v>667</v>
      </c>
      <c r="M3" s="284">
        <v>1</v>
      </c>
      <c r="N3" s="177">
        <v>594</v>
      </c>
      <c r="O3" s="284">
        <v>5</v>
      </c>
      <c r="P3" s="177">
        <v>669</v>
      </c>
      <c r="Q3" s="284">
        <v>2</v>
      </c>
      <c r="R3" s="177">
        <v>703</v>
      </c>
      <c r="S3" s="284">
        <v>1</v>
      </c>
      <c r="T3" s="177"/>
      <c r="U3" s="178"/>
      <c r="V3" s="177"/>
      <c r="W3" s="178"/>
      <c r="X3" s="314">
        <v>718</v>
      </c>
      <c r="Y3" s="315">
        <v>1</v>
      </c>
      <c r="Z3" s="316">
        <v>640</v>
      </c>
      <c r="AA3" s="317">
        <v>2</v>
      </c>
      <c r="AB3" s="180"/>
      <c r="AC3" s="218"/>
      <c r="AD3" s="106"/>
    </row>
    <row r="4" spans="1:30" ht="16.5" customHeight="1">
      <c r="A4" s="13">
        <v>2</v>
      </c>
      <c r="B4" s="171" t="s">
        <v>32</v>
      </c>
      <c r="C4" s="172" t="s">
        <v>107</v>
      </c>
      <c r="D4" s="173">
        <f>AVERAGE(H4,J4,L4,N4,P4,R4,T4,V4,X4,Z4,AB4)</f>
        <v>643.875</v>
      </c>
      <c r="E4" s="172">
        <f>MAX(H4,J4,L4,N4,P4,R4,T4,V4,X4,Z4,AB4)</f>
        <v>692</v>
      </c>
      <c r="F4" s="172">
        <f>MIN(H4,J4,L4,N4,P4,R4,T4,V4,V4,X4,Z4,AB4)</f>
        <v>607</v>
      </c>
      <c r="G4" s="174">
        <f>SUM(H4,J4,L4,N4,P4,R4,T4,V4,X4,Z4,AB4)</f>
        <v>5151</v>
      </c>
      <c r="H4" s="175">
        <v>645</v>
      </c>
      <c r="I4" s="284">
        <v>2</v>
      </c>
      <c r="J4" s="177">
        <v>653</v>
      </c>
      <c r="K4" s="284">
        <v>2</v>
      </c>
      <c r="L4" s="177">
        <v>627</v>
      </c>
      <c r="M4" s="284">
        <v>2</v>
      </c>
      <c r="N4" s="177">
        <v>645</v>
      </c>
      <c r="O4" s="284">
        <v>1</v>
      </c>
      <c r="P4" s="177">
        <v>692</v>
      </c>
      <c r="Q4" s="284">
        <v>1</v>
      </c>
      <c r="R4" s="177">
        <v>655</v>
      </c>
      <c r="S4" s="284">
        <v>4</v>
      </c>
      <c r="T4" s="177"/>
      <c r="U4" s="178"/>
      <c r="V4" s="177"/>
      <c r="W4" s="178"/>
      <c r="X4" s="316">
        <v>607</v>
      </c>
      <c r="Y4" s="315">
        <v>5</v>
      </c>
      <c r="Z4" s="316">
        <v>627</v>
      </c>
      <c r="AA4" s="317">
        <v>3</v>
      </c>
      <c r="AB4" s="180"/>
      <c r="AC4" s="218"/>
      <c r="AD4" s="106"/>
    </row>
    <row r="5" spans="1:30" ht="16.5" customHeight="1">
      <c r="A5" s="13">
        <v>3</v>
      </c>
      <c r="B5" s="171" t="s">
        <v>36</v>
      </c>
      <c r="C5" s="172" t="s">
        <v>107</v>
      </c>
      <c r="D5" s="173">
        <f>AVERAGE(H5,J5,L5,N5,P5,R5,T5,V5,X5,Z5,AB5)</f>
        <v>632.25</v>
      </c>
      <c r="E5" s="172">
        <f>MAX(H5,J5,L5,N5,P5,R5,T5,V5,X5,Z5,AB5)</f>
        <v>670</v>
      </c>
      <c r="F5" s="172">
        <f>MIN(H5,J5,L5,N5,P5,R5,T5,V5,V5,X5,Z5,AB5)</f>
        <v>602</v>
      </c>
      <c r="G5" s="174">
        <f>SUM(H5,J5,L5,N5,P5,R5,T5,V5,X5,Z5,AB5)</f>
        <v>5058</v>
      </c>
      <c r="H5" s="175">
        <v>638</v>
      </c>
      <c r="I5" s="284">
        <v>3</v>
      </c>
      <c r="J5" s="177">
        <v>602</v>
      </c>
      <c r="K5" s="284">
        <v>6</v>
      </c>
      <c r="L5" s="177">
        <v>620</v>
      </c>
      <c r="M5" s="284">
        <v>3</v>
      </c>
      <c r="N5" s="177">
        <v>628</v>
      </c>
      <c r="O5" s="284">
        <v>2</v>
      </c>
      <c r="P5" s="177">
        <v>668</v>
      </c>
      <c r="Q5" s="284">
        <v>3</v>
      </c>
      <c r="R5" s="177">
        <v>670</v>
      </c>
      <c r="S5" s="284">
        <v>2</v>
      </c>
      <c r="T5" s="177"/>
      <c r="U5" s="178"/>
      <c r="V5" s="177"/>
      <c r="W5" s="178"/>
      <c r="X5" s="316">
        <v>628</v>
      </c>
      <c r="Y5" s="315">
        <v>2</v>
      </c>
      <c r="Z5" s="316">
        <v>604</v>
      </c>
      <c r="AA5" s="317">
        <v>4</v>
      </c>
      <c r="AB5" s="180"/>
      <c r="AC5" s="218"/>
      <c r="AD5" s="106"/>
    </row>
    <row r="6" spans="1:30" ht="16.5" customHeight="1">
      <c r="A6" s="13">
        <v>4</v>
      </c>
      <c r="B6" s="171" t="s">
        <v>87</v>
      </c>
      <c r="C6" s="172" t="s">
        <v>84</v>
      </c>
      <c r="D6" s="173">
        <f>AVERAGE(H6,J6,L6,N6,P6,R6,T6,V6,X6,Z6,AB6)</f>
        <v>629.25</v>
      </c>
      <c r="E6" s="172">
        <f>MAX(H6,J6,L6,N6,P6,R6,T6,V6,X6,Z6,AB6)</f>
        <v>663</v>
      </c>
      <c r="F6" s="172">
        <f>MIN(H6,J6,L6,N6,P6,R6,T6,V6,V6,X6,Z6,AB6)</f>
        <v>585</v>
      </c>
      <c r="G6" s="174">
        <f>SUM(H6,J6,L6,N6,P6,R6,T6,V6,X6,Z6,AB6)</f>
        <v>5034</v>
      </c>
      <c r="H6" s="175">
        <v>635</v>
      </c>
      <c r="I6" s="284">
        <v>4</v>
      </c>
      <c r="J6" s="177">
        <v>620</v>
      </c>
      <c r="K6" s="284">
        <v>5</v>
      </c>
      <c r="L6" s="177">
        <v>614</v>
      </c>
      <c r="M6" s="284">
        <v>4</v>
      </c>
      <c r="N6" s="177">
        <v>620</v>
      </c>
      <c r="O6" s="284">
        <v>3</v>
      </c>
      <c r="P6" s="177">
        <v>652</v>
      </c>
      <c r="Q6" s="284">
        <v>4</v>
      </c>
      <c r="R6" s="177">
        <v>663</v>
      </c>
      <c r="S6" s="284">
        <v>3</v>
      </c>
      <c r="T6" s="177"/>
      <c r="U6" s="178"/>
      <c r="V6" s="177"/>
      <c r="W6" s="178"/>
      <c r="X6" s="289">
        <v>645</v>
      </c>
      <c r="Y6" s="318">
        <v>1</v>
      </c>
      <c r="Z6" s="289">
        <v>585</v>
      </c>
      <c r="AA6" s="319">
        <v>1</v>
      </c>
      <c r="AB6" s="180"/>
      <c r="AC6" s="218"/>
      <c r="AD6" s="106"/>
    </row>
    <row r="7" spans="1:30" ht="16.5" customHeight="1">
      <c r="A7" s="13">
        <v>5</v>
      </c>
      <c r="B7" s="171" t="s">
        <v>48</v>
      </c>
      <c r="C7" s="172" t="s">
        <v>11</v>
      </c>
      <c r="D7" s="173">
        <f>AVERAGE(H7,J7,L7,N7,P7,R7,T7,V7,X7,Z7,AB7)</f>
        <v>628</v>
      </c>
      <c r="E7" s="172">
        <f>MAX(H7,J7,L7,N7,P7,R7,T7,V7,X7,Z7,AB7)</f>
        <v>628</v>
      </c>
      <c r="F7" s="172">
        <f>MIN(H7,J7,L7,N7,P7,R7,T7,V7,V7,X7,Z7,AB7)</f>
        <v>628</v>
      </c>
      <c r="G7" s="174">
        <f>SUM(H7,J7,L7,N7,P7,R7,T7,V7,X7,Z7,AB7)</f>
        <v>628</v>
      </c>
      <c r="H7" s="175"/>
      <c r="I7" s="178"/>
      <c r="J7" s="177">
        <v>628</v>
      </c>
      <c r="K7" s="284">
        <v>4</v>
      </c>
      <c r="L7" s="177"/>
      <c r="M7" s="178"/>
      <c r="N7" s="177"/>
      <c r="O7" s="178"/>
      <c r="P7" s="177"/>
      <c r="Q7" s="178"/>
      <c r="R7" s="177"/>
      <c r="S7" s="178"/>
      <c r="T7" s="177"/>
      <c r="U7" s="178"/>
      <c r="V7" s="177"/>
      <c r="W7" s="178"/>
      <c r="X7" s="180"/>
      <c r="Y7" s="178"/>
      <c r="Z7" s="180"/>
      <c r="AA7" s="218"/>
      <c r="AB7" s="180"/>
      <c r="AC7" s="218"/>
      <c r="AD7" s="106"/>
    </row>
    <row r="8" spans="1:30" ht="16.5" customHeight="1">
      <c r="A8" s="13">
        <v>6</v>
      </c>
      <c r="B8" s="171" t="s">
        <v>35</v>
      </c>
      <c r="C8" s="172" t="s">
        <v>20</v>
      </c>
      <c r="D8" s="173">
        <f>AVERAGE(H8,J8,L8,N8,P8,R8,T8,V8,X8,Z8,AB8)</f>
        <v>610.625</v>
      </c>
      <c r="E8" s="172">
        <f>MAX(H8,J8,L8,N8,P8,R8,T8,V8,X8,Z8,AB8)</f>
        <v>648</v>
      </c>
      <c r="F8" s="172">
        <f>MIN(H8,J8,L8,N8,P8,R8,T8,V8,V8,X8,Z8,AB8)</f>
        <v>582</v>
      </c>
      <c r="G8" s="174">
        <f>SUM(H8,J8,L8,N8,P8,R8,T8,V8,X8,Z8,AB8)</f>
        <v>4885</v>
      </c>
      <c r="H8" s="175">
        <v>612</v>
      </c>
      <c r="I8" s="284">
        <v>6</v>
      </c>
      <c r="J8" s="177">
        <v>590</v>
      </c>
      <c r="K8" s="284">
        <v>7</v>
      </c>
      <c r="L8" s="177">
        <v>608</v>
      </c>
      <c r="M8" s="284">
        <v>5</v>
      </c>
      <c r="N8" s="177">
        <v>582</v>
      </c>
      <c r="O8" s="284">
        <v>7</v>
      </c>
      <c r="P8" s="177">
        <v>588</v>
      </c>
      <c r="Q8" s="284">
        <v>8</v>
      </c>
      <c r="R8" s="177">
        <v>648</v>
      </c>
      <c r="S8" s="284">
        <v>5</v>
      </c>
      <c r="T8" s="177"/>
      <c r="U8" s="178"/>
      <c r="V8" s="177"/>
      <c r="W8" s="178"/>
      <c r="X8" s="316">
        <v>609</v>
      </c>
      <c r="Y8" s="315">
        <v>4</v>
      </c>
      <c r="Z8" s="316">
        <v>648</v>
      </c>
      <c r="AA8" s="317">
        <v>1</v>
      </c>
      <c r="AB8" s="180"/>
      <c r="AC8" s="218"/>
      <c r="AD8" s="106"/>
    </row>
    <row r="9" spans="1:30" ht="16.5" customHeight="1">
      <c r="A9" s="13">
        <v>7</v>
      </c>
      <c r="B9" s="171" t="s">
        <v>88</v>
      </c>
      <c r="C9" s="172" t="s">
        <v>84</v>
      </c>
      <c r="D9" s="173">
        <f>AVERAGE(H9,J9,L9,N9,P9,R9,T9,V9,X9,Z9,AB9)</f>
        <v>607.5</v>
      </c>
      <c r="E9" s="172">
        <f>MAX(H9,J9,L9,N9,P9,R9,T9,V9,X9,Z9,AB9)</f>
        <v>639</v>
      </c>
      <c r="F9" s="172">
        <f>MIN(H9,J9,L9,N9,P9,R9,T9,V9,V9,X9,Z9,AB9)</f>
        <v>567</v>
      </c>
      <c r="G9" s="174">
        <f>SUM(H9,J9,L9,N9,P9,R9,T9,V9,X9,Z9,AB9)</f>
        <v>4860</v>
      </c>
      <c r="H9" s="175">
        <v>612</v>
      </c>
      <c r="I9" s="284">
        <v>7</v>
      </c>
      <c r="J9" s="177">
        <v>567</v>
      </c>
      <c r="K9" s="284">
        <v>9</v>
      </c>
      <c r="L9" s="177">
        <v>607</v>
      </c>
      <c r="M9" s="284">
        <v>6</v>
      </c>
      <c r="N9" s="177">
        <v>619</v>
      </c>
      <c r="O9" s="284">
        <v>4</v>
      </c>
      <c r="P9" s="177">
        <v>639</v>
      </c>
      <c r="Q9" s="284">
        <v>5</v>
      </c>
      <c r="R9" s="177">
        <v>601</v>
      </c>
      <c r="S9" s="284">
        <v>8</v>
      </c>
      <c r="T9" s="177"/>
      <c r="U9" s="178"/>
      <c r="V9" s="177"/>
      <c r="W9" s="178"/>
      <c r="X9" s="316">
        <v>622</v>
      </c>
      <c r="Y9" s="315">
        <v>3</v>
      </c>
      <c r="Z9" s="316">
        <v>593</v>
      </c>
      <c r="AA9" s="317">
        <v>5</v>
      </c>
      <c r="AB9" s="180"/>
      <c r="AC9" s="218"/>
      <c r="AD9" s="106"/>
    </row>
    <row r="10" spans="1:30" ht="16.5" customHeight="1">
      <c r="A10" s="13">
        <v>8</v>
      </c>
      <c r="B10" s="171" t="s">
        <v>40</v>
      </c>
      <c r="C10" s="172" t="s">
        <v>20</v>
      </c>
      <c r="D10" s="173">
        <f>AVERAGE(H10,J10,L10,N10,P10,R10,T10,V10,X10,Z10,AB10)</f>
        <v>586</v>
      </c>
      <c r="E10" s="172">
        <f>MAX(H10,J10,L10,N10,P10,R10,T10,V10,X10,Z10,AB10)</f>
        <v>586</v>
      </c>
      <c r="F10" s="172">
        <f>MIN(H10,J10,L10,N10,P10,R10,T10,V10,V10,X10,Z10,AB10)</f>
        <v>586</v>
      </c>
      <c r="G10" s="174">
        <f>SUM(H10,J10,L10,N10,P10,R10,T10,V10,X10,Z10,AB10)</f>
        <v>586</v>
      </c>
      <c r="H10" s="175"/>
      <c r="I10" s="178"/>
      <c r="J10" s="177"/>
      <c r="K10" s="178"/>
      <c r="L10" s="177"/>
      <c r="M10" s="178"/>
      <c r="N10" s="177"/>
      <c r="O10" s="178"/>
      <c r="P10" s="177">
        <v>586</v>
      </c>
      <c r="Q10" s="284">
        <v>9</v>
      </c>
      <c r="R10" s="177"/>
      <c r="S10" s="178"/>
      <c r="T10" s="177"/>
      <c r="U10" s="178"/>
      <c r="V10" s="177"/>
      <c r="W10" s="178"/>
      <c r="X10" s="180"/>
      <c r="Y10" s="178"/>
      <c r="Z10" s="180"/>
      <c r="AA10" s="218"/>
      <c r="AB10" s="180"/>
      <c r="AC10" s="218"/>
      <c r="AD10" s="106"/>
    </row>
    <row r="11" spans="1:30" ht="16.5" customHeight="1">
      <c r="A11" s="13">
        <v>9</v>
      </c>
      <c r="B11" s="171" t="s">
        <v>90</v>
      </c>
      <c r="C11" s="172" t="s">
        <v>84</v>
      </c>
      <c r="D11" s="173">
        <f>AVERAGE(H11,J11,L11,N11,P11,R11,T11,V11,X11,Z11,AB11)</f>
        <v>585.375</v>
      </c>
      <c r="E11" s="172">
        <f>MAX(H11,J11,L11,N11,P11,R11,T11,V11,X11,Z11,AB11)</f>
        <v>634</v>
      </c>
      <c r="F11" s="172">
        <f>MIN(H11,J11,L11,N11,P11,R11,T11,V11,V11,X11,Z11,AB11)</f>
        <v>534</v>
      </c>
      <c r="G11" s="174">
        <f>SUM(H11,J11,L11,N11,P11,R11,T11,V11,X11,Z11,AB11)</f>
        <v>4683</v>
      </c>
      <c r="H11" s="175">
        <v>608</v>
      </c>
      <c r="I11" s="284">
        <v>8</v>
      </c>
      <c r="J11" s="177">
        <v>634</v>
      </c>
      <c r="K11" s="284">
        <v>3</v>
      </c>
      <c r="L11" s="177">
        <v>534</v>
      </c>
      <c r="M11" s="284">
        <v>15</v>
      </c>
      <c r="N11" s="177">
        <v>565</v>
      </c>
      <c r="O11" s="284">
        <v>8</v>
      </c>
      <c r="P11" s="177">
        <v>601</v>
      </c>
      <c r="Q11" s="284">
        <v>7</v>
      </c>
      <c r="R11" s="177">
        <v>619</v>
      </c>
      <c r="S11" s="284">
        <v>6</v>
      </c>
      <c r="T11" s="177"/>
      <c r="U11" s="178"/>
      <c r="V11" s="177"/>
      <c r="W11" s="178"/>
      <c r="X11" s="294">
        <v>572</v>
      </c>
      <c r="Y11" s="320">
        <v>1</v>
      </c>
      <c r="Z11" s="294">
        <v>550</v>
      </c>
      <c r="AA11" s="321">
        <v>4</v>
      </c>
      <c r="AB11" s="180"/>
      <c r="AC11" s="218"/>
      <c r="AD11" s="106"/>
    </row>
    <row r="12" spans="1:30" ht="16.5" customHeight="1">
      <c r="A12" s="13">
        <v>10</v>
      </c>
      <c r="B12" s="171" t="s">
        <v>94</v>
      </c>
      <c r="C12" s="172" t="s">
        <v>84</v>
      </c>
      <c r="D12" s="173">
        <f>AVERAGE(H12,J12,L12,N12,P12,R12,T12,V12,X12,Z12,AB12)</f>
        <v>581.125</v>
      </c>
      <c r="E12" s="172">
        <f>MAX(H12,J12,L12,N12,P12,R12,T12,V12,X12,Z12,AB12)</f>
        <v>630</v>
      </c>
      <c r="F12" s="172">
        <f>MIN(H12,J12,L12,N12,P12,R12,T12,V12,V12,X12,Z12,AB12)</f>
        <v>536</v>
      </c>
      <c r="G12" s="174">
        <f>SUM(H12,J12,L12,N12,P12,R12,T12,V12,X12,Z12,AB12)</f>
        <v>4649</v>
      </c>
      <c r="H12" s="175">
        <v>614</v>
      </c>
      <c r="I12" s="284">
        <v>5</v>
      </c>
      <c r="J12" s="177">
        <v>536</v>
      </c>
      <c r="K12" s="284">
        <v>13</v>
      </c>
      <c r="L12" s="177">
        <v>578</v>
      </c>
      <c r="M12" s="284">
        <v>8</v>
      </c>
      <c r="N12" s="177">
        <v>562</v>
      </c>
      <c r="O12" s="284">
        <v>9</v>
      </c>
      <c r="P12" s="177">
        <v>630</v>
      </c>
      <c r="Q12" s="284">
        <v>6</v>
      </c>
      <c r="R12" s="177">
        <v>594</v>
      </c>
      <c r="S12" s="284">
        <v>9</v>
      </c>
      <c r="T12" s="177"/>
      <c r="U12" s="178"/>
      <c r="V12" s="177"/>
      <c r="W12" s="178"/>
      <c r="X12" s="316">
        <v>545</v>
      </c>
      <c r="Y12" s="315">
        <v>6</v>
      </c>
      <c r="Z12" s="316">
        <v>590</v>
      </c>
      <c r="AA12" s="317">
        <v>6</v>
      </c>
      <c r="AB12" s="180"/>
      <c r="AC12" s="218"/>
      <c r="AD12" s="106"/>
    </row>
    <row r="13" spans="1:30" ht="16.5" customHeight="1">
      <c r="A13" s="13">
        <v>11</v>
      </c>
      <c r="B13" s="171" t="s">
        <v>89</v>
      </c>
      <c r="C13" s="172" t="s">
        <v>84</v>
      </c>
      <c r="D13" s="173">
        <f>AVERAGE(H13,J13,L13,N13,P13,R13,T13,V13,X13,Z13,AB13)</f>
        <v>565.75</v>
      </c>
      <c r="E13" s="172">
        <f>MAX(H13,J13,L13,N13,P13,R13,T13,V13,X13,Z13,AB13)</f>
        <v>587</v>
      </c>
      <c r="F13" s="172">
        <f>MIN(H13,J13,L13,N13,P13,R13,T13,V13,V13,X13,Z13,AB13)</f>
        <v>514</v>
      </c>
      <c r="G13" s="174">
        <f>SUM(H13,J13,L13,N13,P13,R13,T13,V13,X13,Z13,AB13)</f>
        <v>4526</v>
      </c>
      <c r="H13" s="175">
        <v>587</v>
      </c>
      <c r="I13" s="284">
        <v>9</v>
      </c>
      <c r="J13" s="177">
        <v>567</v>
      </c>
      <c r="K13" s="284">
        <v>8</v>
      </c>
      <c r="L13" s="177">
        <v>580</v>
      </c>
      <c r="M13" s="284">
        <v>7</v>
      </c>
      <c r="N13" s="177">
        <v>531</v>
      </c>
      <c r="O13" s="284">
        <v>11</v>
      </c>
      <c r="P13" s="177">
        <v>581</v>
      </c>
      <c r="Q13" s="284">
        <v>10</v>
      </c>
      <c r="R13" s="177">
        <v>585</v>
      </c>
      <c r="S13" s="284">
        <v>10</v>
      </c>
      <c r="T13" s="177"/>
      <c r="U13" s="178"/>
      <c r="V13" s="177"/>
      <c r="W13" s="178"/>
      <c r="X13" s="294">
        <v>514</v>
      </c>
      <c r="Y13" s="320">
        <v>4</v>
      </c>
      <c r="Z13" s="294">
        <v>581</v>
      </c>
      <c r="AA13" s="321">
        <v>1</v>
      </c>
      <c r="AB13" s="180"/>
      <c r="AC13" s="218"/>
      <c r="AD13" s="106"/>
    </row>
    <row r="14" spans="1:30" ht="16.5" customHeight="1">
      <c r="A14" s="13">
        <v>12</v>
      </c>
      <c r="B14" s="171" t="s">
        <v>108</v>
      </c>
      <c r="C14" s="172" t="s">
        <v>11</v>
      </c>
      <c r="D14" s="173">
        <f>AVERAGE(H14,J14,L14,N14,P14,R14,T14,V14,X14,Z14,AB14)</f>
        <v>564.625</v>
      </c>
      <c r="E14" s="172">
        <f>MAX(H14,J14,L14,N14,P14,R14,T14,V14,X14,Z14,AB14)</f>
        <v>614</v>
      </c>
      <c r="F14" s="172">
        <f>MIN(H14,J14,L14,N14,P14,R14,T14,V14,V14,X14,Z14,AB14)</f>
        <v>536</v>
      </c>
      <c r="G14" s="174">
        <f>SUM(H14,J14,L14,N14,P14,R14,T14,V14,X14,Z14,AB14)</f>
        <v>4517</v>
      </c>
      <c r="H14" s="175">
        <v>581</v>
      </c>
      <c r="I14" s="284">
        <v>10</v>
      </c>
      <c r="J14" s="177">
        <v>558</v>
      </c>
      <c r="K14" s="284">
        <v>10</v>
      </c>
      <c r="L14" s="177">
        <v>545</v>
      </c>
      <c r="M14" s="284">
        <v>14</v>
      </c>
      <c r="N14" s="177">
        <v>536</v>
      </c>
      <c r="O14" s="284">
        <v>10</v>
      </c>
      <c r="P14" s="177">
        <v>577</v>
      </c>
      <c r="Q14" s="284">
        <v>11</v>
      </c>
      <c r="R14" s="177">
        <v>614</v>
      </c>
      <c r="S14" s="284">
        <v>7</v>
      </c>
      <c r="T14" s="177"/>
      <c r="U14" s="178"/>
      <c r="V14" s="182"/>
      <c r="W14" s="178"/>
      <c r="X14" s="294">
        <v>540</v>
      </c>
      <c r="Y14" s="320">
        <v>3</v>
      </c>
      <c r="Z14" s="294">
        <v>566</v>
      </c>
      <c r="AA14" s="321">
        <v>2</v>
      </c>
      <c r="AB14" s="180"/>
      <c r="AC14" s="218"/>
      <c r="AD14" s="106"/>
    </row>
    <row r="15" spans="1:34" ht="16.5" customHeight="1">
      <c r="A15" s="13">
        <v>13</v>
      </c>
      <c r="B15" s="171" t="s">
        <v>109</v>
      </c>
      <c r="C15" s="172" t="s">
        <v>84</v>
      </c>
      <c r="D15" s="173">
        <f>AVERAGE(H15,J15,L15,N15,P15,R15,T15,V15,X15,Z15,AB15)</f>
        <v>561.125</v>
      </c>
      <c r="E15" s="172">
        <f>MAX(H15,J15,L15,N15,P15,R15,T15,V15,X15,Z15,AB15)</f>
        <v>586</v>
      </c>
      <c r="F15" s="172">
        <f>MIN(H15,J15,L15,N15,P15,R15,T15,V15,V15,X15,Z15,AB15)</f>
        <v>527</v>
      </c>
      <c r="G15" s="174">
        <f>SUM(H15,J15,L15,N15,P15,R15,T15,V15,X15,Z15,AB15)</f>
        <v>4489</v>
      </c>
      <c r="H15" s="175">
        <v>565</v>
      </c>
      <c r="I15" s="284">
        <v>11</v>
      </c>
      <c r="J15" s="177">
        <v>527</v>
      </c>
      <c r="K15" s="284">
        <v>15</v>
      </c>
      <c r="L15" s="177">
        <v>569</v>
      </c>
      <c r="M15" s="284">
        <v>9</v>
      </c>
      <c r="N15" s="177">
        <v>586</v>
      </c>
      <c r="O15" s="284">
        <v>6</v>
      </c>
      <c r="P15" s="177">
        <v>566</v>
      </c>
      <c r="Q15" s="284">
        <v>12</v>
      </c>
      <c r="R15" s="177">
        <v>559</v>
      </c>
      <c r="S15" s="284">
        <v>11</v>
      </c>
      <c r="T15" s="177"/>
      <c r="U15" s="178"/>
      <c r="V15" s="182"/>
      <c r="W15" s="178"/>
      <c r="X15" s="294">
        <v>559</v>
      </c>
      <c r="Y15" s="320">
        <v>2</v>
      </c>
      <c r="Z15" s="294">
        <v>558</v>
      </c>
      <c r="AA15" s="321">
        <v>3</v>
      </c>
      <c r="AB15" s="180"/>
      <c r="AC15" s="218"/>
      <c r="AD15" s="106"/>
      <c r="AH15" s="55"/>
    </row>
    <row r="16" spans="1:30" ht="16.5" customHeight="1">
      <c r="A16" s="13">
        <v>14</v>
      </c>
      <c r="B16" s="171" t="s">
        <v>38</v>
      </c>
      <c r="C16" s="172"/>
      <c r="D16" s="220">
        <f>AVERAGE(H16,J16,L16,N16,P16,R16,T16,V16,X16,Z16,AB16)</f>
        <v>553</v>
      </c>
      <c r="E16" s="186">
        <f>MAX(H16,J16,L16,N16,P16,R16,T16,V16,X16,Z16,AB16)</f>
        <v>553</v>
      </c>
      <c r="F16" s="186">
        <f>MIN(H16,J16,L16,N16,P16,R16,T16,V16,V16,X16,Z16,AB16)</f>
        <v>553</v>
      </c>
      <c r="G16" s="194">
        <f>SUM(H16,J16,L16,N16,P16,R16,T16,V16,X16,Z16,AB16)</f>
        <v>553</v>
      </c>
      <c r="H16" s="187"/>
      <c r="I16" s="179"/>
      <c r="J16" s="188"/>
      <c r="K16" s="179"/>
      <c r="L16" s="188"/>
      <c r="M16" s="179"/>
      <c r="N16" s="188"/>
      <c r="O16" s="178"/>
      <c r="P16" s="188">
        <v>553</v>
      </c>
      <c r="Q16" s="284">
        <v>13</v>
      </c>
      <c r="R16" s="188"/>
      <c r="S16" s="178"/>
      <c r="T16" s="188"/>
      <c r="U16" s="178"/>
      <c r="V16" s="190"/>
      <c r="W16" s="178"/>
      <c r="X16" s="191"/>
      <c r="Y16" s="189"/>
      <c r="Z16" s="191"/>
      <c r="AA16" s="196"/>
      <c r="AB16" s="191"/>
      <c r="AC16" s="196"/>
      <c r="AD16" s="106"/>
    </row>
    <row r="17" spans="1:30" ht="16.5" customHeight="1">
      <c r="A17" s="13">
        <v>15</v>
      </c>
      <c r="B17" s="171" t="s">
        <v>39</v>
      </c>
      <c r="C17" s="172" t="s">
        <v>20</v>
      </c>
      <c r="D17" s="220">
        <f>AVERAGE(H17,J17,L17,N17,P17,R17,T17,V17,X17,Z17,AB17)</f>
        <v>525.5</v>
      </c>
      <c r="E17" s="186">
        <f>MAX(H17,J17,L17,N17,P17,R17,T17,V17,X17,Z17,AB17)</f>
        <v>546</v>
      </c>
      <c r="F17" s="186">
        <f>MIN(H17,J17,L17,N17,P17,R17,T17,V17,V17,X17,Z17,AB17)</f>
        <v>498</v>
      </c>
      <c r="G17" s="194">
        <f>SUM(H17,J17,L17,N17,P17,R17,T17,V17,X17,Z17,AB17)</f>
        <v>2102</v>
      </c>
      <c r="H17" s="221">
        <v>543</v>
      </c>
      <c r="I17" s="284">
        <v>12</v>
      </c>
      <c r="J17" s="182">
        <v>546</v>
      </c>
      <c r="K17" s="284">
        <v>11</v>
      </c>
      <c r="L17" s="182">
        <v>498</v>
      </c>
      <c r="M17" s="284">
        <v>16</v>
      </c>
      <c r="N17" s="182">
        <v>515</v>
      </c>
      <c r="O17" s="284">
        <v>13</v>
      </c>
      <c r="P17" s="182"/>
      <c r="Q17" s="178"/>
      <c r="R17" s="182"/>
      <c r="S17" s="178"/>
      <c r="T17" s="182"/>
      <c r="U17" s="178"/>
      <c r="V17" s="182"/>
      <c r="W17" s="178"/>
      <c r="X17" s="182"/>
      <c r="Y17" s="178"/>
      <c r="Z17" s="182"/>
      <c r="AA17" s="178"/>
      <c r="AB17" s="182"/>
      <c r="AC17" s="178"/>
      <c r="AD17" s="106"/>
    </row>
    <row r="18" spans="1:30" ht="16.5" customHeight="1">
      <c r="A18" s="13">
        <v>16</v>
      </c>
      <c r="B18" s="185" t="s">
        <v>95</v>
      </c>
      <c r="C18" s="186" t="s">
        <v>84</v>
      </c>
      <c r="D18" s="220">
        <f>AVERAGE(H18,J18,L18,N18,P18,R18,T18,V18,X18,Z18,AB18)</f>
        <v>524</v>
      </c>
      <c r="E18" s="186">
        <f>MAX(H18,J18,L18,N18,P18,R18,T18,V18,X18,Z18,AB18)</f>
        <v>547</v>
      </c>
      <c r="F18" s="186">
        <f>MIN(H18,J18,L18,N18,P18,R18,T18,V18,V18,X18,Z18,AB18)</f>
        <v>501</v>
      </c>
      <c r="G18" s="222">
        <f>SUM(H18,J18,L18,N18,P18,R18,T18,V18,X18,Z18,AB18)</f>
        <v>1048</v>
      </c>
      <c r="H18" s="223"/>
      <c r="I18" s="178"/>
      <c r="J18" s="223"/>
      <c r="K18" s="178"/>
      <c r="L18" s="223">
        <v>547</v>
      </c>
      <c r="M18" s="284">
        <v>12</v>
      </c>
      <c r="N18" s="223">
        <v>501</v>
      </c>
      <c r="O18" s="284">
        <v>15</v>
      </c>
      <c r="P18" s="223"/>
      <c r="Q18" s="178"/>
      <c r="R18" s="223"/>
      <c r="S18" s="178"/>
      <c r="T18" s="223"/>
      <c r="U18" s="178"/>
      <c r="V18" s="223"/>
      <c r="W18" s="178"/>
      <c r="X18" s="223"/>
      <c r="Y18" s="224"/>
      <c r="Z18" s="223"/>
      <c r="AA18" s="224"/>
      <c r="AB18" s="223"/>
      <c r="AC18" s="224"/>
      <c r="AD18" s="106"/>
    </row>
    <row r="19" spans="1:30" ht="16.5" customHeight="1">
      <c r="A19" s="13">
        <v>17</v>
      </c>
      <c r="B19" s="185" t="s">
        <v>34</v>
      </c>
      <c r="C19" s="186" t="s">
        <v>11</v>
      </c>
      <c r="D19" s="220">
        <f>AVERAGE(H19,J19,L19,N19,P19,R19,T19,V19,X19,Z19,AB19)</f>
        <v>522.75</v>
      </c>
      <c r="E19" s="186">
        <f>MAX(H19,J19,L19,N19,P19,R19,T19,V19,X19,Z19,AB19)</f>
        <v>551</v>
      </c>
      <c r="F19" s="186">
        <f>MIN(H19,J19,L19,N19,P19,R19,T19,V19,V19,X19,Z19,AB19)</f>
        <v>484</v>
      </c>
      <c r="G19" s="222">
        <f>SUM(H19,J19,L19,N19,P19,R19,T19,V19,X19,Z19,AB19)</f>
        <v>4182</v>
      </c>
      <c r="H19" s="223">
        <v>484</v>
      </c>
      <c r="I19" s="284">
        <v>15</v>
      </c>
      <c r="J19" s="223">
        <v>544</v>
      </c>
      <c r="K19" s="284">
        <v>12</v>
      </c>
      <c r="L19" s="223">
        <v>551</v>
      </c>
      <c r="M19" s="284">
        <v>11</v>
      </c>
      <c r="N19" s="223">
        <v>522</v>
      </c>
      <c r="O19" s="284">
        <v>12</v>
      </c>
      <c r="P19" s="223">
        <v>510</v>
      </c>
      <c r="Q19" s="284">
        <v>16</v>
      </c>
      <c r="R19" s="223">
        <v>545</v>
      </c>
      <c r="S19" s="284">
        <v>12</v>
      </c>
      <c r="T19" s="223"/>
      <c r="U19" s="178"/>
      <c r="V19" s="223"/>
      <c r="W19" s="178"/>
      <c r="X19" s="322">
        <v>508</v>
      </c>
      <c r="Y19" s="323">
        <v>3</v>
      </c>
      <c r="Z19" s="322">
        <v>518</v>
      </c>
      <c r="AA19" s="323">
        <v>2</v>
      </c>
      <c r="AB19" s="223"/>
      <c r="AC19" s="224"/>
      <c r="AD19" s="106"/>
    </row>
    <row r="20" spans="1:30" ht="16.5" customHeight="1">
      <c r="A20" s="13">
        <v>18</v>
      </c>
      <c r="B20" s="185" t="s">
        <v>42</v>
      </c>
      <c r="C20" s="186" t="s">
        <v>20</v>
      </c>
      <c r="D20" s="220">
        <f>AVERAGE(H20,J20,L20,N20,P20,R20,T20,V20,X20,Z20,AB20)</f>
        <v>517</v>
      </c>
      <c r="E20" s="186">
        <f>MAX(H20,J20,L20,N20,P20,R20,T20,V20,X20,Z20,AB20)</f>
        <v>556</v>
      </c>
      <c r="F20" s="186">
        <f>MIN(H20,J20,L20,N20,P20,R20,T20,V20,V20,X20,Z20,AB20)</f>
        <v>482</v>
      </c>
      <c r="G20" s="222">
        <f>SUM(H20,J20,L20,N20,P20,R20,T20,V20,X20,Z20,AB20)</f>
        <v>3102</v>
      </c>
      <c r="H20" s="223"/>
      <c r="I20" s="179"/>
      <c r="J20" s="223"/>
      <c r="K20" s="178"/>
      <c r="L20" s="223">
        <v>556</v>
      </c>
      <c r="M20" s="284">
        <v>10</v>
      </c>
      <c r="N20" s="223">
        <v>482</v>
      </c>
      <c r="O20" s="284">
        <v>17</v>
      </c>
      <c r="P20" s="223">
        <v>539</v>
      </c>
      <c r="Q20" s="284">
        <v>14</v>
      </c>
      <c r="R20" s="223">
        <v>496</v>
      </c>
      <c r="S20" s="284">
        <v>14</v>
      </c>
      <c r="T20" s="223"/>
      <c r="U20" s="178"/>
      <c r="V20" s="223"/>
      <c r="W20" s="178"/>
      <c r="X20" s="324">
        <v>512</v>
      </c>
      <c r="Y20" s="325">
        <v>5</v>
      </c>
      <c r="Z20" s="324">
        <v>517</v>
      </c>
      <c r="AA20" s="325">
        <v>5</v>
      </c>
      <c r="AB20" s="223"/>
      <c r="AC20" s="224"/>
      <c r="AD20" s="106"/>
    </row>
    <row r="21" spans="1:30" ht="16.5" customHeight="1">
      <c r="A21" s="13">
        <v>19</v>
      </c>
      <c r="B21" s="185" t="s">
        <v>43</v>
      </c>
      <c r="C21" s="186" t="s">
        <v>11</v>
      </c>
      <c r="D21" s="220">
        <f>AVERAGE(H21,J21,L21,N21,P21,R21,T21,V21,X21,Z21,AB21)</f>
        <v>510.625</v>
      </c>
      <c r="E21" s="186">
        <f>MAX(H21,J21,L21,N21,P21,R21,T21,V21,X21,Z21,AB21)</f>
        <v>545</v>
      </c>
      <c r="F21" s="186">
        <f>MIN(H21,J21,L21,N21,P21,R21,T21,V21,V21,X21,Z21,AB21)</f>
        <v>461</v>
      </c>
      <c r="G21" s="222">
        <f>SUM(H21,J21,L21,N21,P21,R21,T21,V21,X21,Z21,AB21)</f>
        <v>4085</v>
      </c>
      <c r="H21" s="223">
        <v>528</v>
      </c>
      <c r="I21" s="284">
        <v>13</v>
      </c>
      <c r="J21" s="223">
        <v>535</v>
      </c>
      <c r="K21" s="284">
        <v>14</v>
      </c>
      <c r="L21" s="223">
        <v>545</v>
      </c>
      <c r="M21" s="284">
        <v>13</v>
      </c>
      <c r="N21" s="223">
        <v>515</v>
      </c>
      <c r="O21" s="284">
        <v>14</v>
      </c>
      <c r="P21" s="223">
        <v>501</v>
      </c>
      <c r="Q21" s="284">
        <v>17</v>
      </c>
      <c r="R21" s="223">
        <v>483</v>
      </c>
      <c r="S21" s="284">
        <v>16</v>
      </c>
      <c r="T21" s="223"/>
      <c r="U21" s="178"/>
      <c r="V21" s="223"/>
      <c r="W21" s="178"/>
      <c r="X21" s="322">
        <v>461</v>
      </c>
      <c r="Y21" s="323">
        <v>4</v>
      </c>
      <c r="Z21" s="322">
        <v>517</v>
      </c>
      <c r="AA21" s="323">
        <v>3</v>
      </c>
      <c r="AB21" s="223"/>
      <c r="AC21" s="224"/>
      <c r="AD21" s="106"/>
    </row>
    <row r="22" spans="1:30" ht="16.5" customHeight="1">
      <c r="A22" s="13">
        <v>20</v>
      </c>
      <c r="B22" s="185" t="s">
        <v>41</v>
      </c>
      <c r="C22" s="186" t="s">
        <v>11</v>
      </c>
      <c r="D22" s="220">
        <f>AVERAGE(H22,J22,L22,N22,P22,R22,T22,V22,X22,Z22,AB22)</f>
        <v>505.7142857142857</v>
      </c>
      <c r="E22" s="186">
        <f>MAX(H22,J22,L22,N22,P22,R22,T22,V22,X22,Z22,AB22)</f>
        <v>535</v>
      </c>
      <c r="F22" s="186">
        <f>MIN(H22,J22,L22,N22,P22,R22,T22,V22,V22,X22,Z22,AB22)</f>
        <v>464</v>
      </c>
      <c r="G22" s="222">
        <f>SUM(H22,J22,L22,N22,P22,R22,T22,V22,X22,Z22,AB22)</f>
        <v>3540</v>
      </c>
      <c r="H22" s="182">
        <v>508</v>
      </c>
      <c r="I22" s="284">
        <v>14</v>
      </c>
      <c r="J22" s="182"/>
      <c r="K22" s="178"/>
      <c r="L22" s="182">
        <v>488</v>
      </c>
      <c r="M22" s="284">
        <v>18</v>
      </c>
      <c r="N22" s="182">
        <v>492</v>
      </c>
      <c r="O22" s="284">
        <v>16</v>
      </c>
      <c r="P22" s="182">
        <v>527</v>
      </c>
      <c r="Q22" s="284">
        <v>15</v>
      </c>
      <c r="R22" s="182">
        <v>535</v>
      </c>
      <c r="S22" s="284">
        <v>13</v>
      </c>
      <c r="T22" s="182"/>
      <c r="U22" s="178"/>
      <c r="V22" s="182"/>
      <c r="W22" s="178"/>
      <c r="X22" s="326">
        <v>526</v>
      </c>
      <c r="Y22" s="318">
        <v>2</v>
      </c>
      <c r="Z22" s="326">
        <v>464</v>
      </c>
      <c r="AA22" s="318">
        <v>4</v>
      </c>
      <c r="AB22" s="182"/>
      <c r="AC22" s="178"/>
      <c r="AD22" s="106"/>
    </row>
    <row r="23" spans="1:30" ht="16.5" customHeight="1">
      <c r="A23" s="13">
        <v>21</v>
      </c>
      <c r="B23" s="185" t="s">
        <v>44</v>
      </c>
      <c r="C23" s="186" t="s">
        <v>20</v>
      </c>
      <c r="D23" s="220">
        <f>AVERAGE(H23,J23,L23,N23,P23,R23,T23,V23,X23,Z23,AB23)</f>
        <v>488.4</v>
      </c>
      <c r="E23" s="186">
        <f>MAX(H23,J23,L23,N23,P23,R23,T23,V23,X23,Z23,AB23)</f>
        <v>497</v>
      </c>
      <c r="F23" s="186">
        <f>MIN(H23,J23,L23,N23,P23,R23,T23,V23,V23,X23,Z23,AB23)</f>
        <v>479</v>
      </c>
      <c r="G23" s="222">
        <f>SUM(H23,J23,L23,N23,P23,R23,T23,V23,X23,Z23,AB23)</f>
        <v>2442</v>
      </c>
      <c r="H23" s="182"/>
      <c r="I23" s="178"/>
      <c r="J23" s="182">
        <v>497</v>
      </c>
      <c r="K23" s="284">
        <v>16</v>
      </c>
      <c r="L23" s="182">
        <v>492</v>
      </c>
      <c r="M23" s="284">
        <v>17</v>
      </c>
      <c r="N23" s="182">
        <v>479</v>
      </c>
      <c r="O23" s="284">
        <v>18</v>
      </c>
      <c r="P23" s="182">
        <v>489</v>
      </c>
      <c r="Q23" s="284">
        <v>18</v>
      </c>
      <c r="R23" s="182">
        <v>485</v>
      </c>
      <c r="S23" s="284">
        <v>15</v>
      </c>
      <c r="T23" s="182"/>
      <c r="U23" s="178"/>
      <c r="V23" s="182"/>
      <c r="W23" s="178"/>
      <c r="X23" s="182"/>
      <c r="Y23" s="178"/>
      <c r="Z23" s="182"/>
      <c r="AA23" s="178"/>
      <c r="AB23" s="182"/>
      <c r="AC23" s="178"/>
      <c r="AD23" s="106"/>
    </row>
    <row r="24" spans="1:30" ht="16.5" customHeight="1">
      <c r="A24" s="13">
        <v>22</v>
      </c>
      <c r="B24" s="184" t="s">
        <v>125</v>
      </c>
      <c r="C24" s="172" t="s">
        <v>84</v>
      </c>
      <c r="D24" s="220">
        <f>AVERAGE(H24,J24,L24,N24,P24,R24,T24,V24,X24,Z24,AB24)</f>
        <v>404</v>
      </c>
      <c r="E24" s="186">
        <f>MAX(H24,J24,L24,N24,P24,R24,T24,V24,X24,Z24,AB24)</f>
        <v>404</v>
      </c>
      <c r="F24" s="186">
        <f>MIN(H24,J24,L24,N24,P24,R24,T24,V24,V24,X24,Z24,AB24)</f>
        <v>404</v>
      </c>
      <c r="G24" s="222">
        <f>SUM(H24,J24,L24,N24,P24,R24,T24,V24,X24,Z24,AB24)</f>
        <v>404</v>
      </c>
      <c r="H24" s="182"/>
      <c r="I24" s="284"/>
      <c r="J24" s="182"/>
      <c r="K24" s="284"/>
      <c r="L24" s="182"/>
      <c r="M24" s="284"/>
      <c r="N24" s="182"/>
      <c r="O24" s="284"/>
      <c r="P24" s="182"/>
      <c r="Q24" s="284"/>
      <c r="R24" s="182">
        <v>404</v>
      </c>
      <c r="S24" s="284">
        <v>17</v>
      </c>
      <c r="T24" s="182"/>
      <c r="U24" s="178"/>
      <c r="V24" s="182"/>
      <c r="W24" s="178"/>
      <c r="X24" s="182"/>
      <c r="Y24" s="178"/>
      <c r="Z24" s="182"/>
      <c r="AA24" s="178"/>
      <c r="AB24" s="182"/>
      <c r="AC24" s="178"/>
      <c r="AD24" s="106"/>
    </row>
    <row r="25" spans="1:30" ht="16.5" customHeight="1">
      <c r="A25" s="13">
        <v>23</v>
      </c>
      <c r="B25" s="327" t="s">
        <v>37</v>
      </c>
      <c r="C25" s="328" t="s">
        <v>11</v>
      </c>
      <c r="D25" s="220">
        <f>AVERAGE(H25,J25,L25,N25,P25,R25,T25,V25,X25,Z25,AB25)</f>
        <v>361</v>
      </c>
      <c r="E25" s="186">
        <f>MAX(H25,J25,L25,N25,P25,R25,T25,V25,X25,Z25,AB25)</f>
        <v>387</v>
      </c>
      <c r="F25" s="186">
        <f>MIN(H25,J25,L25,N25,P25,R25,T25,V25,V25,X25,Z25,AB25)</f>
        <v>332</v>
      </c>
      <c r="G25" s="222">
        <f>SUM(H25,J25,L25,N25,P25,R25,T25,V25,X25,Z25,AB25)</f>
        <v>1805</v>
      </c>
      <c r="H25" s="190">
        <v>364</v>
      </c>
      <c r="I25" s="303">
        <v>16</v>
      </c>
      <c r="J25" s="190">
        <v>356</v>
      </c>
      <c r="K25" s="303">
        <v>17</v>
      </c>
      <c r="L25" s="190">
        <v>332</v>
      </c>
      <c r="M25" s="303">
        <v>19</v>
      </c>
      <c r="N25" s="190">
        <v>366</v>
      </c>
      <c r="O25" s="303">
        <v>19</v>
      </c>
      <c r="P25" s="190">
        <v>387</v>
      </c>
      <c r="Q25" s="303">
        <v>19</v>
      </c>
      <c r="R25" s="190"/>
      <c r="S25" s="189"/>
      <c r="T25" s="190"/>
      <c r="U25" s="189"/>
      <c r="V25" s="190"/>
      <c r="W25" s="189"/>
      <c r="X25" s="190"/>
      <c r="Y25" s="189"/>
      <c r="Z25" s="190"/>
      <c r="AA25" s="189"/>
      <c r="AB25" s="190"/>
      <c r="AC25" s="189"/>
      <c r="AD25" s="106"/>
    </row>
    <row r="26" spans="1:30" ht="16.5" customHeight="1" thickBot="1">
      <c r="A26" s="13">
        <v>24</v>
      </c>
      <c r="B26" s="329" t="s">
        <v>93</v>
      </c>
      <c r="C26" s="330" t="s">
        <v>11</v>
      </c>
      <c r="D26" s="200" t="e">
        <f>AVERAGE(H26,J26,L26,N26,P26,R26,T26,V26,X26,Z26,AB26)</f>
        <v>#DIV/0!</v>
      </c>
      <c r="E26" s="199">
        <f>MAX(H26,J26,L26,N26,P26,R26,T26,V26,X26,Z26,AB26)</f>
        <v>0</v>
      </c>
      <c r="F26" s="199">
        <f>MIN(H26,J26,L26,N26,P26,R26,T26,V26,V26,X26,Z26,AB26)</f>
        <v>0</v>
      </c>
      <c r="G26" s="225">
        <f>SUM(H26,J26,L26,N26,P26,R26,T26,V26,X26,Z26,AB26)</f>
        <v>0</v>
      </c>
      <c r="H26" s="207"/>
      <c r="I26" s="205"/>
      <c r="J26" s="207"/>
      <c r="K26" s="205"/>
      <c r="L26" s="207"/>
      <c r="M26" s="205"/>
      <c r="N26" s="207"/>
      <c r="O26" s="205"/>
      <c r="P26" s="207"/>
      <c r="Q26" s="205"/>
      <c r="R26" s="207"/>
      <c r="S26" s="205"/>
      <c r="T26" s="207"/>
      <c r="U26" s="205"/>
      <c r="V26" s="207"/>
      <c r="W26" s="205"/>
      <c r="X26" s="207"/>
      <c r="Y26" s="205"/>
      <c r="Z26" s="207"/>
      <c r="AA26" s="205"/>
      <c r="AB26" s="207"/>
      <c r="AC26" s="205"/>
      <c r="AD26" s="106"/>
    </row>
    <row r="27" spans="1:30" ht="13.5" thickBot="1">
      <c r="A27" s="226" t="s">
        <v>12</v>
      </c>
      <c r="B27" s="9" t="s">
        <v>12</v>
      </c>
      <c r="C27" s="9"/>
      <c r="D27" s="41" t="s">
        <v>12</v>
      </c>
      <c r="E27" s="42" t="s">
        <v>12</v>
      </c>
      <c r="F27" s="42" t="s">
        <v>25</v>
      </c>
      <c r="G27" s="42" t="s">
        <v>12</v>
      </c>
      <c r="H27" s="9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9"/>
      <c r="X27" s="9"/>
      <c r="Y27" s="9"/>
      <c r="Z27" s="9"/>
      <c r="AA27" s="9"/>
      <c r="AB27" s="9"/>
      <c r="AC27" s="9"/>
      <c r="AD27" s="10"/>
    </row>
    <row r="28" spans="2:22" ht="13.5" thickTop="1">
      <c r="B28"/>
      <c r="C28"/>
      <c r="D28"/>
      <c r="E28"/>
      <c r="F28"/>
      <c r="G28"/>
      <c r="H28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3"/>
      <c r="V28" s="333"/>
    </row>
    <row r="29" spans="3:19" ht="12.75">
      <c r="C29" s="43" t="s">
        <v>57</v>
      </c>
      <c r="D29" s="44" t="s">
        <v>58</v>
      </c>
      <c r="E29" s="44"/>
      <c r="F29" s="44"/>
      <c r="G29" s="44"/>
      <c r="H29" s="44"/>
      <c r="I29" s="44"/>
      <c r="J29" s="45"/>
      <c r="K29" s="46"/>
      <c r="L29" s="45"/>
      <c r="N29" s="54" t="s">
        <v>28</v>
      </c>
      <c r="O29" s="307" t="s">
        <v>26</v>
      </c>
      <c r="P29" s="307"/>
      <c r="R29" s="308" t="s">
        <v>45</v>
      </c>
      <c r="S29" s="308"/>
    </row>
    <row r="30" spans="3:19" ht="12.75">
      <c r="C30" s="47" t="s">
        <v>59</v>
      </c>
      <c r="D30" s="48" t="s">
        <v>27</v>
      </c>
      <c r="E30" s="48"/>
      <c r="F30" s="48"/>
      <c r="G30" s="48"/>
      <c r="H30" s="48"/>
      <c r="I30" s="48"/>
      <c r="J30" s="48"/>
      <c r="K30" s="1"/>
      <c r="L30" s="49"/>
      <c r="O30" s="309" t="s">
        <v>30</v>
      </c>
      <c r="P30" s="309"/>
      <c r="R30" s="310" t="s">
        <v>75</v>
      </c>
      <c r="S30" s="310"/>
    </row>
    <row r="31" spans="3:16" ht="12.75">
      <c r="C31" s="50" t="s">
        <v>60</v>
      </c>
      <c r="D31" s="51" t="s">
        <v>29</v>
      </c>
      <c r="E31" s="51"/>
      <c r="F31" s="51"/>
      <c r="G31" s="51"/>
      <c r="H31" s="51"/>
      <c r="I31" s="51"/>
      <c r="J31" s="51"/>
      <c r="K31" s="51"/>
      <c r="L31" s="52"/>
      <c r="O31"/>
      <c r="P31"/>
    </row>
  </sheetData>
  <sheetProtection/>
  <mergeCells count="3">
    <mergeCell ref="A1:AC1"/>
    <mergeCell ref="R29:S29"/>
    <mergeCell ref="R30:S30"/>
  </mergeCells>
  <printOptions/>
  <pageMargins left="0" right="0" top="0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T3" sqref="T3"/>
    </sheetView>
  </sheetViews>
  <sheetFormatPr defaultColWidth="11.421875" defaultRowHeight="12.75"/>
  <cols>
    <col min="1" max="1" width="3.28125" style="12" customWidth="1"/>
    <col min="2" max="2" width="26.7109375" style="12" customWidth="1"/>
    <col min="3" max="3" width="15.7109375" style="12" customWidth="1"/>
    <col min="4" max="4" width="9.7109375" style="12" customWidth="1"/>
    <col min="5" max="6" width="7.7109375" style="12" customWidth="1"/>
    <col min="7" max="7" width="9.7109375" style="12" customWidth="1"/>
    <col min="8" max="8" width="7.7109375" style="12" customWidth="1"/>
    <col min="9" max="9" width="2.7109375" style="12" customWidth="1"/>
    <col min="10" max="10" width="7.7109375" style="12" customWidth="1"/>
    <col min="11" max="11" width="2.7109375" style="12" customWidth="1"/>
    <col min="12" max="12" width="7.7109375" style="12" customWidth="1"/>
    <col min="13" max="13" width="2.7109375" style="12" customWidth="1"/>
    <col min="14" max="14" width="7.7109375" style="12" customWidth="1"/>
    <col min="15" max="15" width="2.7109375" style="12" customWidth="1"/>
    <col min="16" max="16" width="7.7109375" style="12" customWidth="1"/>
    <col min="17" max="17" width="2.7109375" style="12" customWidth="1"/>
    <col min="18" max="18" width="7.7109375" style="12" customWidth="1"/>
    <col min="19" max="19" width="2.7109375" style="12" customWidth="1"/>
    <col min="20" max="20" width="7.7109375" style="12" customWidth="1"/>
    <col min="21" max="21" width="2.7109375" style="12" customWidth="1"/>
    <col min="22" max="22" width="7.7109375" style="12" customWidth="1"/>
    <col min="23" max="23" width="2.7109375" style="12" customWidth="1"/>
    <col min="24" max="24" width="7.7109375" style="12" customWidth="1"/>
    <col min="25" max="25" width="2.7109375" style="12" customWidth="1"/>
    <col min="26" max="26" width="7.7109375" style="12" customWidth="1"/>
    <col min="27" max="27" width="2.7109375" style="12" customWidth="1"/>
    <col min="28" max="28" width="7.7109375" style="12" customWidth="1"/>
    <col min="29" max="30" width="2.7109375" style="12" customWidth="1"/>
    <col min="31" max="31" width="4.7109375" style="12" customWidth="1"/>
    <col min="32" max="16384" width="11.421875" style="12" customWidth="1"/>
  </cols>
  <sheetData>
    <row r="1" spans="1:30" ht="21.75" customHeight="1" thickTop="1">
      <c r="A1" s="262" t="s">
        <v>128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11"/>
      <c r="AC1" s="11"/>
      <c r="AD1" s="2"/>
    </row>
    <row r="2" spans="1:30" ht="12.75">
      <c r="A2" s="129" t="s">
        <v>13</v>
      </c>
      <c r="B2" s="83" t="s">
        <v>14</v>
      </c>
      <c r="C2" s="83" t="s">
        <v>8</v>
      </c>
      <c r="D2" s="83" t="s">
        <v>15</v>
      </c>
      <c r="E2" s="83" t="s">
        <v>16</v>
      </c>
      <c r="F2" s="83" t="s">
        <v>17</v>
      </c>
      <c r="G2" s="84" t="s">
        <v>18</v>
      </c>
      <c r="H2" s="85">
        <v>1</v>
      </c>
      <c r="I2" s="86" t="s">
        <v>12</v>
      </c>
      <c r="J2" s="87">
        <v>2</v>
      </c>
      <c r="K2" s="86" t="s">
        <v>12</v>
      </c>
      <c r="L2" s="87">
        <v>3</v>
      </c>
      <c r="M2" s="86" t="s">
        <v>12</v>
      </c>
      <c r="N2" s="87">
        <v>4</v>
      </c>
      <c r="O2" s="86" t="s">
        <v>12</v>
      </c>
      <c r="P2" s="87">
        <v>5</v>
      </c>
      <c r="Q2" s="86" t="s">
        <v>12</v>
      </c>
      <c r="R2" s="87">
        <v>6</v>
      </c>
      <c r="S2" s="86" t="s">
        <v>12</v>
      </c>
      <c r="T2" s="87">
        <v>7</v>
      </c>
      <c r="U2" s="86" t="s">
        <v>12</v>
      </c>
      <c r="V2" s="87">
        <v>8</v>
      </c>
      <c r="W2" s="88"/>
      <c r="X2" s="87">
        <v>9</v>
      </c>
      <c r="Y2" s="86"/>
      <c r="Z2" s="89">
        <v>10</v>
      </c>
      <c r="AA2" s="90"/>
      <c r="AB2" s="97">
        <v>11</v>
      </c>
      <c r="AC2" s="45"/>
      <c r="AD2" s="3"/>
    </row>
    <row r="3" spans="1:30" ht="24.75" customHeight="1">
      <c r="A3" s="170">
        <v>1</v>
      </c>
      <c r="B3" s="227" t="s">
        <v>61</v>
      </c>
      <c r="C3" s="172" t="s">
        <v>11</v>
      </c>
      <c r="D3" s="228">
        <f>AVERAGE(H3,J3,L3,N3,P3,R3,T3,V3,X3,Z3,AB3)</f>
        <v>664.875</v>
      </c>
      <c r="E3" s="229">
        <f>MAX(H3,J3,L3,N3,P3,R3,T3,V3,X3,Z3,AB3)</f>
        <v>718</v>
      </c>
      <c r="F3" s="229">
        <f>MIN(H3,J3,L3,N3,P3,R3,T3,V3,V3,X3,Z3,AB3)</f>
        <v>594</v>
      </c>
      <c r="G3" s="230">
        <f>SUM(H3,J3,L3,N3,P3,R3,T3,V3,X3,Z3,AB3)</f>
        <v>5319</v>
      </c>
      <c r="H3" s="231">
        <v>658</v>
      </c>
      <c r="I3" s="284">
        <v>1</v>
      </c>
      <c r="J3" s="232">
        <v>670</v>
      </c>
      <c r="K3" s="284">
        <v>1</v>
      </c>
      <c r="L3" s="232">
        <v>667</v>
      </c>
      <c r="M3" s="284">
        <v>1</v>
      </c>
      <c r="N3" s="232">
        <v>594</v>
      </c>
      <c r="O3" s="284">
        <v>5</v>
      </c>
      <c r="P3" s="232">
        <v>669</v>
      </c>
      <c r="Q3" s="284">
        <v>2</v>
      </c>
      <c r="R3" s="232">
        <v>703</v>
      </c>
      <c r="S3" s="284">
        <v>1</v>
      </c>
      <c r="T3" s="232"/>
      <c r="U3" s="178"/>
      <c r="V3" s="232"/>
      <c r="W3" s="178"/>
      <c r="X3" s="334">
        <v>718</v>
      </c>
      <c r="Y3" s="176">
        <v>1</v>
      </c>
      <c r="Z3" s="335">
        <v>640</v>
      </c>
      <c r="AA3" s="336">
        <v>2</v>
      </c>
      <c r="AB3" s="233"/>
      <c r="AC3" s="218"/>
      <c r="AD3" s="106"/>
    </row>
    <row r="4" spans="1:30" ht="24.75" customHeight="1">
      <c r="A4" s="170">
        <v>2</v>
      </c>
      <c r="B4" s="227" t="s">
        <v>32</v>
      </c>
      <c r="C4" s="172" t="s">
        <v>107</v>
      </c>
      <c r="D4" s="228">
        <f>AVERAGE(H4,J4,L4,N4,P4,R4,T4,V4,X4,Z4,AB4)</f>
        <v>643.875</v>
      </c>
      <c r="E4" s="229">
        <f>MAX(H4,J4,L4,N4,P4,R4,T4,V4,X4,Z4,AB4)</f>
        <v>692</v>
      </c>
      <c r="F4" s="229">
        <f>MIN(H4,J4,L4,N4,P4,R4,T4,V4,V4,X4,Z4,AB4)</f>
        <v>607</v>
      </c>
      <c r="G4" s="230">
        <f>SUM(H4,J4,L4,N4,P4,R4,T4,V4,X4,Z4,AB4)</f>
        <v>5151</v>
      </c>
      <c r="H4" s="231">
        <v>645</v>
      </c>
      <c r="I4" s="284">
        <v>2</v>
      </c>
      <c r="J4" s="232">
        <v>653</v>
      </c>
      <c r="K4" s="284">
        <v>2</v>
      </c>
      <c r="L4" s="232">
        <v>627</v>
      </c>
      <c r="M4" s="284">
        <v>2</v>
      </c>
      <c r="N4" s="232">
        <v>645</v>
      </c>
      <c r="O4" s="284">
        <v>1</v>
      </c>
      <c r="P4" s="232">
        <v>692</v>
      </c>
      <c r="Q4" s="284">
        <v>1</v>
      </c>
      <c r="R4" s="232">
        <v>655</v>
      </c>
      <c r="S4" s="284">
        <v>4</v>
      </c>
      <c r="T4" s="232"/>
      <c r="U4" s="178"/>
      <c r="V4" s="232"/>
      <c r="W4" s="178"/>
      <c r="X4" s="334">
        <v>607</v>
      </c>
      <c r="Y4" s="176">
        <v>5</v>
      </c>
      <c r="Z4" s="335">
        <v>627</v>
      </c>
      <c r="AA4" s="336">
        <v>3</v>
      </c>
      <c r="AB4" s="233"/>
      <c r="AC4" s="218"/>
      <c r="AD4" s="106"/>
    </row>
    <row r="5" spans="1:30" ht="24.75" customHeight="1">
      <c r="A5" s="170">
        <v>3</v>
      </c>
      <c r="B5" s="227" t="s">
        <v>36</v>
      </c>
      <c r="C5" s="172" t="s">
        <v>107</v>
      </c>
      <c r="D5" s="228">
        <f>AVERAGE(H5,J5,L5,N5,P5,R5,T5,V5,X5,Z5,AB5)</f>
        <v>632.25</v>
      </c>
      <c r="E5" s="229">
        <f>MAX(H5,J5,L5,N5,P5,R5,T5,V5,X5,Z5,AB5)</f>
        <v>670</v>
      </c>
      <c r="F5" s="229">
        <f>MIN(H5,J5,L5,N5,P5,R5,T5,V5,V5,X5,Z5,AB5)</f>
        <v>602</v>
      </c>
      <c r="G5" s="230">
        <f>SUM(H5,J5,L5,N5,P5,R5,T5,V5,X5,Z5,AB5)</f>
        <v>5058</v>
      </c>
      <c r="H5" s="231">
        <v>638</v>
      </c>
      <c r="I5" s="284">
        <v>3</v>
      </c>
      <c r="J5" s="232">
        <v>602</v>
      </c>
      <c r="K5" s="284">
        <v>6</v>
      </c>
      <c r="L5" s="232">
        <v>620</v>
      </c>
      <c r="M5" s="284">
        <v>3</v>
      </c>
      <c r="N5" s="232">
        <v>628</v>
      </c>
      <c r="O5" s="284">
        <v>2</v>
      </c>
      <c r="P5" s="232">
        <v>668</v>
      </c>
      <c r="Q5" s="284">
        <v>3</v>
      </c>
      <c r="R5" s="232">
        <v>670</v>
      </c>
      <c r="S5" s="284">
        <v>2</v>
      </c>
      <c r="T5" s="232"/>
      <c r="U5" s="178"/>
      <c r="V5" s="232"/>
      <c r="W5" s="178"/>
      <c r="X5" s="334">
        <v>628</v>
      </c>
      <c r="Y5" s="176">
        <v>2</v>
      </c>
      <c r="Z5" s="335">
        <v>604</v>
      </c>
      <c r="AA5" s="336">
        <v>4</v>
      </c>
      <c r="AB5" s="233"/>
      <c r="AC5" s="218"/>
      <c r="AD5" s="106"/>
    </row>
    <row r="6" spans="1:30" ht="24.75" customHeight="1">
      <c r="A6" s="170">
        <v>4</v>
      </c>
      <c r="B6" s="227" t="s">
        <v>87</v>
      </c>
      <c r="C6" s="172" t="s">
        <v>84</v>
      </c>
      <c r="D6" s="228">
        <f>AVERAGE(H6,J6,L6,N6,P6,R6,T6,V6,X6,Z6,AB6)</f>
        <v>629.25</v>
      </c>
      <c r="E6" s="229">
        <f>MAX(H6,J6,L6,N6,P6,R6,T6,V6,X6,Z6,AB6)</f>
        <v>663</v>
      </c>
      <c r="F6" s="229">
        <f>MIN(H6,J6,L6,N6,P6,R6,T6,V6,X6,Z6,AB6)</f>
        <v>585</v>
      </c>
      <c r="G6" s="230">
        <f>SUM(H6,J6,L6,N6,P6,R6,T6,V6,X6,Z6,AB6)</f>
        <v>5034</v>
      </c>
      <c r="H6" s="231">
        <v>635</v>
      </c>
      <c r="I6" s="284">
        <v>4</v>
      </c>
      <c r="J6" s="232">
        <v>620</v>
      </c>
      <c r="K6" s="284">
        <v>5</v>
      </c>
      <c r="L6" s="232">
        <v>614</v>
      </c>
      <c r="M6" s="284">
        <v>4</v>
      </c>
      <c r="N6" s="232">
        <v>620</v>
      </c>
      <c r="O6" s="284">
        <v>3</v>
      </c>
      <c r="P6" s="232">
        <v>652</v>
      </c>
      <c r="Q6" s="284">
        <v>4</v>
      </c>
      <c r="R6" s="232">
        <v>663</v>
      </c>
      <c r="S6" s="284">
        <v>3</v>
      </c>
      <c r="T6" s="232"/>
      <c r="U6" s="178"/>
      <c r="V6" s="232"/>
      <c r="W6" s="178"/>
      <c r="X6" s="337">
        <v>645</v>
      </c>
      <c r="Y6" s="338">
        <v>1</v>
      </c>
      <c r="Z6" s="339">
        <v>585</v>
      </c>
      <c r="AA6" s="340">
        <v>1</v>
      </c>
      <c r="AB6" s="233"/>
      <c r="AC6" s="218"/>
      <c r="AD6" s="106"/>
    </row>
    <row r="7" spans="1:30" ht="24.75" customHeight="1">
      <c r="A7" s="170">
        <v>5</v>
      </c>
      <c r="B7" s="227" t="s">
        <v>48</v>
      </c>
      <c r="C7" s="172" t="s">
        <v>11</v>
      </c>
      <c r="D7" s="228">
        <f>AVERAGE(H7,J7,L7,N7,P7,R7,T7,V7,X7,Z7,AB7)</f>
        <v>628</v>
      </c>
      <c r="E7" s="229">
        <f>MAX(H7,J7,L7,N7,P7,R7,T7,V7,X7,Z7,AB7)</f>
        <v>628</v>
      </c>
      <c r="F7" s="229">
        <f>MIN(H7,J7,L7,N7,P7,R7,T7,V7,V7,X7,Z7,AB7)</f>
        <v>628</v>
      </c>
      <c r="G7" s="230">
        <f>SUM(H7,J7,L7,N7,P7,R7,T7,V7,X7,Z7,AB7)</f>
        <v>628</v>
      </c>
      <c r="H7" s="231"/>
      <c r="I7" s="178"/>
      <c r="J7" s="232">
        <v>628</v>
      </c>
      <c r="K7" s="284">
        <v>4</v>
      </c>
      <c r="L7" s="232"/>
      <c r="M7" s="178"/>
      <c r="N7" s="232"/>
      <c r="O7" s="178"/>
      <c r="P7" s="232"/>
      <c r="Q7" s="178"/>
      <c r="R7" s="232"/>
      <c r="S7" s="178"/>
      <c r="T7" s="232"/>
      <c r="U7" s="178"/>
      <c r="V7" s="232"/>
      <c r="W7" s="178"/>
      <c r="X7" s="232"/>
      <c r="Y7" s="178"/>
      <c r="Z7" s="233"/>
      <c r="AA7" s="218"/>
      <c r="AB7" s="233"/>
      <c r="AC7" s="234"/>
      <c r="AD7" s="106"/>
    </row>
    <row r="8" spans="1:30" ht="24.75" customHeight="1">
      <c r="A8" s="170">
        <v>6</v>
      </c>
      <c r="B8" s="227" t="s">
        <v>35</v>
      </c>
      <c r="C8" s="172" t="s">
        <v>20</v>
      </c>
      <c r="D8" s="228">
        <f>AVERAGE(H8,J8,L8,N8,P8,R8,T8,V8,X8,Z8,AB8)</f>
        <v>610.625</v>
      </c>
      <c r="E8" s="229">
        <f>MAX(H8,J8,L8,N8,P8,R8,T8,V8,X8,Z8,AB8)</f>
        <v>648</v>
      </c>
      <c r="F8" s="229">
        <f>MIN(H8,J8,L8,N8,P8,R8,T8,V8,V8,X8,Z8,AB8)</f>
        <v>582</v>
      </c>
      <c r="G8" s="230">
        <f>SUM(H8,J8,L8,N8,P8,R8,T8,V8,X8,Z8,AB8)</f>
        <v>4885</v>
      </c>
      <c r="H8" s="231">
        <v>612</v>
      </c>
      <c r="I8" s="284">
        <v>6</v>
      </c>
      <c r="J8" s="232">
        <v>590</v>
      </c>
      <c r="K8" s="284">
        <v>7</v>
      </c>
      <c r="L8" s="232">
        <v>608</v>
      </c>
      <c r="M8" s="284">
        <v>5</v>
      </c>
      <c r="N8" s="232">
        <v>582</v>
      </c>
      <c r="O8" s="284">
        <v>6</v>
      </c>
      <c r="P8" s="232">
        <v>588</v>
      </c>
      <c r="Q8" s="284">
        <v>8</v>
      </c>
      <c r="R8" s="232">
        <v>648</v>
      </c>
      <c r="S8" s="284">
        <v>5</v>
      </c>
      <c r="T8" s="232"/>
      <c r="U8" s="178"/>
      <c r="V8" s="232"/>
      <c r="W8" s="178"/>
      <c r="X8" s="334">
        <v>609</v>
      </c>
      <c r="Y8" s="176">
        <v>4</v>
      </c>
      <c r="Z8" s="335">
        <v>648</v>
      </c>
      <c r="AA8" s="336">
        <v>1</v>
      </c>
      <c r="AB8" s="233"/>
      <c r="AC8" s="218"/>
      <c r="AD8" s="106"/>
    </row>
    <row r="9" spans="1:30" ht="24.75" customHeight="1">
      <c r="A9" s="170">
        <v>7</v>
      </c>
      <c r="B9" s="227" t="s">
        <v>88</v>
      </c>
      <c r="C9" s="172" t="s">
        <v>84</v>
      </c>
      <c r="D9" s="228">
        <f>AVERAGE(H9,J9,L9,N9,P9,R9,T9,V9,X9,Z9,AB9)</f>
        <v>607.5</v>
      </c>
      <c r="E9" s="229">
        <f>MAX(H9,J9,L9,N9,P9,R9,T9,V9,X9,Z9,AB9)</f>
        <v>639</v>
      </c>
      <c r="F9" s="229">
        <f>MIN(H9,J9,L9,N9,P9,R9,T9,V9,X9,Z9,AB9)</f>
        <v>567</v>
      </c>
      <c r="G9" s="230">
        <f>SUM(H9,J9,L9,N9,P9,R9,T9,V9,X9,Z9,AB9)</f>
        <v>4860</v>
      </c>
      <c r="H9" s="231">
        <v>612</v>
      </c>
      <c r="I9" s="284">
        <v>7</v>
      </c>
      <c r="J9" s="232">
        <v>567</v>
      </c>
      <c r="K9" s="284">
        <v>8</v>
      </c>
      <c r="L9" s="232">
        <v>607</v>
      </c>
      <c r="M9" s="284">
        <v>6</v>
      </c>
      <c r="N9" s="232">
        <v>619</v>
      </c>
      <c r="O9" s="284">
        <v>4</v>
      </c>
      <c r="P9" s="232">
        <v>639</v>
      </c>
      <c r="Q9" s="284">
        <v>5</v>
      </c>
      <c r="R9" s="232">
        <v>601</v>
      </c>
      <c r="S9" s="284">
        <v>7</v>
      </c>
      <c r="T9" s="232"/>
      <c r="U9" s="178"/>
      <c r="V9" s="232"/>
      <c r="W9" s="178"/>
      <c r="X9" s="341">
        <v>622</v>
      </c>
      <c r="Y9" s="176">
        <v>3</v>
      </c>
      <c r="Z9" s="335">
        <v>593</v>
      </c>
      <c r="AA9" s="336">
        <v>5</v>
      </c>
      <c r="AB9" s="233"/>
      <c r="AC9" s="218"/>
      <c r="AD9" s="106"/>
    </row>
    <row r="10" spans="1:30" ht="24.75" customHeight="1">
      <c r="A10" s="170">
        <v>8</v>
      </c>
      <c r="B10" s="227" t="s">
        <v>40</v>
      </c>
      <c r="C10" s="172" t="s">
        <v>11</v>
      </c>
      <c r="D10" s="228">
        <f>AVERAGE(H10,J10,L10,N10,P10,R10,T10,V10,X10,Z10,AB10)</f>
        <v>586</v>
      </c>
      <c r="E10" s="229">
        <f>MAX(H10,J10,L10,N10,P10,R10,T10,V10,X10,Z10,AB10)</f>
        <v>586</v>
      </c>
      <c r="F10" s="229">
        <f>MIN(H10,J10,L10,N10,P10,R10,T10,V10,V10,X10,Z10,AB10)</f>
        <v>586</v>
      </c>
      <c r="G10" s="230">
        <f>SUM(H10,J10,L10,N10,P10,R10,T10,V10,X10,Z10,AB10)</f>
        <v>586</v>
      </c>
      <c r="H10" s="231"/>
      <c r="I10" s="178"/>
      <c r="J10" s="232"/>
      <c r="K10" s="178"/>
      <c r="L10" s="232"/>
      <c r="M10" s="178"/>
      <c r="N10" s="232"/>
      <c r="O10" s="178"/>
      <c r="P10" s="232">
        <v>586</v>
      </c>
      <c r="Q10" s="284">
        <v>9</v>
      </c>
      <c r="R10" s="232"/>
      <c r="S10" s="178"/>
      <c r="T10" s="232"/>
      <c r="U10" s="178"/>
      <c r="V10" s="232"/>
      <c r="W10" s="178"/>
      <c r="X10" s="235"/>
      <c r="Y10" s="178"/>
      <c r="Z10" s="233"/>
      <c r="AA10" s="218"/>
      <c r="AB10" s="233"/>
      <c r="AC10" s="218"/>
      <c r="AD10" s="106"/>
    </row>
    <row r="11" spans="1:30" ht="24.75" customHeight="1">
      <c r="A11" s="170">
        <v>9</v>
      </c>
      <c r="B11" s="227" t="s">
        <v>90</v>
      </c>
      <c r="C11" s="172" t="s">
        <v>84</v>
      </c>
      <c r="D11" s="228">
        <f>AVERAGE(H11,J11,L11,N11,P11,R11,T11,V11,X11,Z11,AB11)</f>
        <v>585.375</v>
      </c>
      <c r="E11" s="229">
        <f>MAX(H11,J11,L11,N11,P11,R11,T11,V11,X11,Z11,AB11)</f>
        <v>634</v>
      </c>
      <c r="F11" s="229">
        <f>MIN(H11,J11,L11,N11,P11,R11,T11,V11,X11,Z11,AB11)</f>
        <v>534</v>
      </c>
      <c r="G11" s="230">
        <f>SUM(H11,J11,L11,N11,P11,R11,T11,V11,X11,Z11,AB11)</f>
        <v>4683</v>
      </c>
      <c r="H11" s="231">
        <v>608</v>
      </c>
      <c r="I11" s="284">
        <v>8</v>
      </c>
      <c r="J11" s="232">
        <v>634</v>
      </c>
      <c r="K11" s="284">
        <v>3</v>
      </c>
      <c r="L11" s="232">
        <v>534</v>
      </c>
      <c r="M11" s="284">
        <v>12</v>
      </c>
      <c r="N11" s="232">
        <v>565</v>
      </c>
      <c r="O11" s="284">
        <v>7</v>
      </c>
      <c r="P11" s="232">
        <v>601</v>
      </c>
      <c r="Q11" s="284">
        <v>7</v>
      </c>
      <c r="R11" s="232">
        <v>619</v>
      </c>
      <c r="S11" s="284">
        <v>6</v>
      </c>
      <c r="T11" s="232"/>
      <c r="U11" s="178"/>
      <c r="V11" s="232"/>
      <c r="W11" s="178"/>
      <c r="X11" s="342">
        <v>572</v>
      </c>
      <c r="Y11" s="320">
        <v>1</v>
      </c>
      <c r="Z11" s="343">
        <v>550</v>
      </c>
      <c r="AA11" s="321">
        <v>4</v>
      </c>
      <c r="AB11" s="233"/>
      <c r="AC11" s="218"/>
      <c r="AD11" s="106"/>
    </row>
    <row r="12" spans="1:30" ht="24.75" customHeight="1">
      <c r="A12" s="170">
        <v>10</v>
      </c>
      <c r="B12" s="227" t="s">
        <v>92</v>
      </c>
      <c r="C12" s="172" t="s">
        <v>84</v>
      </c>
      <c r="D12" s="228">
        <f>AVERAGE(H12,J12,L12,N12,P12,R12,T12,V12,X12,Z12,AB12)</f>
        <v>581.125</v>
      </c>
      <c r="E12" s="229">
        <f>MAX(H12,J12,L12,N12,P12,R12,T12,V12,X12,Z12,AB12)</f>
        <v>630</v>
      </c>
      <c r="F12" s="229">
        <f>MIN(H12,J12,L12,N12,P12,R12,T12,V12,X12,Z12,AB12)</f>
        <v>536</v>
      </c>
      <c r="G12" s="230">
        <f>SUM(H12,J12,L12,N12,P12,R12,T12,V12,X12,Z12,AB12)</f>
        <v>4649</v>
      </c>
      <c r="H12" s="231">
        <v>614</v>
      </c>
      <c r="I12" s="284">
        <v>5</v>
      </c>
      <c r="J12" s="232">
        <v>536</v>
      </c>
      <c r="K12" s="284">
        <v>12</v>
      </c>
      <c r="L12" s="232">
        <v>578</v>
      </c>
      <c r="M12" s="284">
        <v>8</v>
      </c>
      <c r="N12" s="232">
        <v>562</v>
      </c>
      <c r="O12" s="284">
        <v>8</v>
      </c>
      <c r="P12" s="232">
        <v>630</v>
      </c>
      <c r="Q12" s="284">
        <v>6</v>
      </c>
      <c r="R12" s="232">
        <v>594</v>
      </c>
      <c r="S12" s="284">
        <v>8</v>
      </c>
      <c r="T12" s="232"/>
      <c r="U12" s="178"/>
      <c r="V12" s="232"/>
      <c r="W12" s="178"/>
      <c r="X12" s="341">
        <v>545</v>
      </c>
      <c r="Y12" s="176">
        <v>6</v>
      </c>
      <c r="Z12" s="341">
        <v>590</v>
      </c>
      <c r="AA12" s="336">
        <v>6</v>
      </c>
      <c r="AB12" s="233"/>
      <c r="AC12" s="218"/>
      <c r="AD12" s="106"/>
    </row>
    <row r="13" spans="1:30" ht="24.75" customHeight="1">
      <c r="A13" s="170">
        <v>11</v>
      </c>
      <c r="B13" s="227" t="s">
        <v>89</v>
      </c>
      <c r="C13" s="172" t="s">
        <v>84</v>
      </c>
      <c r="D13" s="228">
        <f>AVERAGE(H13,J13,L13,N13,P13,R13,T13,V13,X13,Z13,AB13)</f>
        <v>565.75</v>
      </c>
      <c r="E13" s="229">
        <f>MAX(H13,J13,L13,N13,P13,R13,T13,V13,X13,Z13,AB13)</f>
        <v>587</v>
      </c>
      <c r="F13" s="229">
        <f>MIN(H13,J13,L13,N13,P13,R13,T13,V13,X13,Z13,AB13)</f>
        <v>514</v>
      </c>
      <c r="G13" s="230">
        <f>SUM(H13,J13,L13,N13,P13,R13,T13,V13,X13,Z13,AB13)</f>
        <v>4526</v>
      </c>
      <c r="H13" s="231">
        <v>587</v>
      </c>
      <c r="I13" s="284">
        <v>9</v>
      </c>
      <c r="J13" s="232">
        <v>567</v>
      </c>
      <c r="K13" s="284">
        <v>9</v>
      </c>
      <c r="L13" s="232">
        <v>580</v>
      </c>
      <c r="M13" s="284">
        <v>7</v>
      </c>
      <c r="N13" s="232">
        <v>531</v>
      </c>
      <c r="O13" s="284">
        <v>10</v>
      </c>
      <c r="P13" s="232">
        <v>581</v>
      </c>
      <c r="Q13" s="284">
        <v>10</v>
      </c>
      <c r="R13" s="232">
        <v>585</v>
      </c>
      <c r="S13" s="284">
        <v>9</v>
      </c>
      <c r="T13" s="232"/>
      <c r="U13" s="178"/>
      <c r="V13" s="232"/>
      <c r="W13" s="178"/>
      <c r="X13" s="342">
        <v>514</v>
      </c>
      <c r="Y13" s="320">
        <v>4</v>
      </c>
      <c r="Z13" s="342">
        <v>581</v>
      </c>
      <c r="AA13" s="321">
        <v>1</v>
      </c>
      <c r="AB13" s="233"/>
      <c r="AC13" s="218"/>
      <c r="AD13" s="106"/>
    </row>
    <row r="14" spans="1:30" ht="24.75" customHeight="1">
      <c r="A14" s="170">
        <v>12</v>
      </c>
      <c r="B14" s="227" t="s">
        <v>38</v>
      </c>
      <c r="C14" s="172" t="s">
        <v>11</v>
      </c>
      <c r="D14" s="228">
        <f>AVERAGE(H14,J14,L14,N14,P14,R14,T14,V14,X14,Z14,AB14)</f>
        <v>553</v>
      </c>
      <c r="E14" s="229">
        <f>MAX(H14,J14,L14,N14,P14,R14,T14,V14,X14,Z14,AB14)</f>
        <v>553</v>
      </c>
      <c r="F14" s="229">
        <f>MIN(H14,J14,L14,N14,P14,R14,T14,V14,V14,X14,Z14,AB14)</f>
        <v>553</v>
      </c>
      <c r="G14" s="230">
        <f>SUM(H14,J14,L14,N14,P14,R14,T14,V14,X14,Z14,AB14)</f>
        <v>553</v>
      </c>
      <c r="H14" s="231"/>
      <c r="I14" s="178"/>
      <c r="J14" s="232"/>
      <c r="K14" s="178"/>
      <c r="L14" s="232"/>
      <c r="M14" s="178"/>
      <c r="N14" s="232"/>
      <c r="O14" s="178"/>
      <c r="P14" s="232">
        <v>553</v>
      </c>
      <c r="Q14" s="284">
        <v>12</v>
      </c>
      <c r="R14" s="236"/>
      <c r="S14" s="178"/>
      <c r="T14" s="236"/>
      <c r="U14" s="178"/>
      <c r="V14" s="237"/>
      <c r="W14" s="189"/>
      <c r="X14" s="237"/>
      <c r="Y14" s="189"/>
      <c r="Z14" s="237"/>
      <c r="AA14" s="196"/>
      <c r="AB14" s="238"/>
      <c r="AC14" s="196"/>
      <c r="AD14" s="106"/>
    </row>
    <row r="15" spans="1:30" ht="24.75" customHeight="1">
      <c r="A15" s="170">
        <v>13</v>
      </c>
      <c r="B15" s="227" t="s">
        <v>23</v>
      </c>
      <c r="C15" s="172" t="s">
        <v>107</v>
      </c>
      <c r="D15" s="228">
        <f>AVERAGE(H15,J15,L15,N15,P15,R15,T15,V15,X15,Z15,AB15)</f>
        <v>544.25</v>
      </c>
      <c r="E15" s="229">
        <f>MAX(H15,J15,L15,N15,P15,R15,T15,V15,X15,Z15,AB15)</f>
        <v>574</v>
      </c>
      <c r="F15" s="229">
        <f>MIN(H15,J15,L15,N15,P15,R15,T15,V15,X15,Z15,AB15)</f>
        <v>516</v>
      </c>
      <c r="G15" s="230">
        <f>SUM(H15,J15,L15,N15,P15,R15,T15,V15,X15,Z15,AB15)</f>
        <v>4354</v>
      </c>
      <c r="H15" s="231">
        <v>531</v>
      </c>
      <c r="I15" s="284">
        <v>11</v>
      </c>
      <c r="J15" s="232">
        <v>516</v>
      </c>
      <c r="K15" s="284">
        <v>14</v>
      </c>
      <c r="L15" s="232">
        <v>551</v>
      </c>
      <c r="M15" s="284">
        <v>10</v>
      </c>
      <c r="N15" s="232">
        <v>557</v>
      </c>
      <c r="O15" s="284">
        <v>9</v>
      </c>
      <c r="P15" s="232">
        <v>574</v>
      </c>
      <c r="Q15" s="284">
        <v>11</v>
      </c>
      <c r="R15" s="232">
        <v>554</v>
      </c>
      <c r="S15" s="284">
        <v>10</v>
      </c>
      <c r="T15" s="232"/>
      <c r="U15" s="178"/>
      <c r="V15" s="235"/>
      <c r="W15" s="178"/>
      <c r="X15" s="344">
        <v>544</v>
      </c>
      <c r="Y15" s="345">
        <v>1</v>
      </c>
      <c r="Z15" s="346">
        <v>527</v>
      </c>
      <c r="AA15" s="347">
        <v>2</v>
      </c>
      <c r="AB15" s="233"/>
      <c r="AC15" s="196"/>
      <c r="AD15" s="106"/>
    </row>
    <row r="16" spans="1:30" ht="24.75" customHeight="1">
      <c r="A16" s="170">
        <v>14</v>
      </c>
      <c r="B16" s="227" t="s">
        <v>39</v>
      </c>
      <c r="C16" s="172" t="s">
        <v>107</v>
      </c>
      <c r="D16" s="228">
        <f>AVERAGE(H16,J16,L16,N16,P16,R16,T16,V16,X16,Z16,AB16)</f>
        <v>525.5</v>
      </c>
      <c r="E16" s="229">
        <f>MAX(H16,J16,L16,N16,P16,R16,T16,V16,X16,Z16,AB16)</f>
        <v>546</v>
      </c>
      <c r="F16" s="229">
        <f>MIN(H16,J16,L16,N16,P16,R16,T16,V16,V16,X16,Z16,AB16)</f>
        <v>498</v>
      </c>
      <c r="G16" s="230">
        <f>SUM(H16,J16,L16,N16,P16,R16,T16,V16,X16,Z16,AB16)</f>
        <v>2102</v>
      </c>
      <c r="H16" s="231">
        <v>543</v>
      </c>
      <c r="I16" s="284">
        <v>10</v>
      </c>
      <c r="J16" s="232">
        <v>546</v>
      </c>
      <c r="K16" s="284">
        <v>10</v>
      </c>
      <c r="L16" s="232">
        <v>498</v>
      </c>
      <c r="M16" s="284">
        <v>13</v>
      </c>
      <c r="N16" s="232">
        <v>515</v>
      </c>
      <c r="O16" s="284">
        <v>12</v>
      </c>
      <c r="P16" s="232"/>
      <c r="Q16" s="178"/>
      <c r="R16" s="232"/>
      <c r="S16" s="178"/>
      <c r="T16" s="232"/>
      <c r="U16" s="178"/>
      <c r="V16" s="232"/>
      <c r="W16" s="178"/>
      <c r="X16" s="235"/>
      <c r="Y16" s="178"/>
      <c r="Z16" s="233"/>
      <c r="AA16" s="218"/>
      <c r="AB16" s="233"/>
      <c r="AC16" s="218"/>
      <c r="AD16" s="106"/>
    </row>
    <row r="17" spans="1:30" ht="24.75" customHeight="1">
      <c r="A17" s="170">
        <v>15</v>
      </c>
      <c r="B17" s="227" t="s">
        <v>34</v>
      </c>
      <c r="C17" s="172" t="s">
        <v>11</v>
      </c>
      <c r="D17" s="228">
        <f>AVERAGE(H17,J17,L17,N17,P17,R17,T17,V17,X17,Z17,AB17)</f>
        <v>522.75</v>
      </c>
      <c r="E17" s="229">
        <f>MAX(H17,J17,L17,N17,P17,R17,T17,V17,X17,Z17,AB17)</f>
        <v>551</v>
      </c>
      <c r="F17" s="229">
        <f>MIN(H17,J17,L17,N17,P17,R17,T17,V17,V17,X17,Z17,AB17)</f>
        <v>484</v>
      </c>
      <c r="G17" s="230">
        <f>SUM(H17,J17,L17,N17,P17,R17,T17,V17,X17,Z17,AB17)</f>
        <v>4182</v>
      </c>
      <c r="H17" s="231">
        <v>484</v>
      </c>
      <c r="I17" s="284">
        <v>14</v>
      </c>
      <c r="J17" s="232">
        <v>544</v>
      </c>
      <c r="K17" s="284">
        <v>11</v>
      </c>
      <c r="L17" s="232">
        <v>551</v>
      </c>
      <c r="M17" s="284">
        <v>9</v>
      </c>
      <c r="N17" s="239">
        <v>522</v>
      </c>
      <c r="O17" s="284">
        <v>11</v>
      </c>
      <c r="P17" s="232">
        <v>510</v>
      </c>
      <c r="Q17" s="284">
        <v>14</v>
      </c>
      <c r="R17" s="239">
        <v>545</v>
      </c>
      <c r="S17" s="348">
        <v>11</v>
      </c>
      <c r="T17" s="241"/>
      <c r="U17" s="240"/>
      <c r="V17" s="241"/>
      <c r="W17" s="240"/>
      <c r="X17" s="349">
        <v>508</v>
      </c>
      <c r="Y17" s="350">
        <v>3</v>
      </c>
      <c r="Z17" s="349">
        <v>518</v>
      </c>
      <c r="AA17" s="350">
        <v>2</v>
      </c>
      <c r="AB17" s="241"/>
      <c r="AC17" s="224"/>
      <c r="AD17" s="106"/>
    </row>
    <row r="18" spans="1:30" ht="24.75" customHeight="1">
      <c r="A18" s="170">
        <v>16</v>
      </c>
      <c r="B18" s="242" t="s">
        <v>43</v>
      </c>
      <c r="C18" s="172" t="s">
        <v>11</v>
      </c>
      <c r="D18" s="228">
        <f>AVERAGE(H18,J18,L18,N18,P18,R18,T18,V18,X18,Z18,AB18)</f>
        <v>510.625</v>
      </c>
      <c r="E18" s="229">
        <f>MAX(H18,J18,L18,N18,P18,R18,T18,V18,X18,Z18,AB18)</f>
        <v>545</v>
      </c>
      <c r="F18" s="229">
        <f>MIN(H18,J18,L18,N18,P18,R18,T18,V18,X18,Z18,AB18)</f>
        <v>461</v>
      </c>
      <c r="G18" s="230">
        <f>SUM(H18,J18,L18,N18,P18,R18,T18,V18,X18,Z18,AB18)</f>
        <v>4085</v>
      </c>
      <c r="H18" s="231">
        <v>528</v>
      </c>
      <c r="I18" s="284">
        <v>12</v>
      </c>
      <c r="J18" s="232">
        <v>535</v>
      </c>
      <c r="K18" s="284">
        <v>13</v>
      </c>
      <c r="L18" s="232">
        <v>545</v>
      </c>
      <c r="M18" s="284">
        <v>11</v>
      </c>
      <c r="N18" s="232">
        <v>515</v>
      </c>
      <c r="O18" s="284">
        <v>13</v>
      </c>
      <c r="P18" s="232">
        <v>501</v>
      </c>
      <c r="Q18" s="284">
        <v>15</v>
      </c>
      <c r="R18" s="232">
        <v>483</v>
      </c>
      <c r="S18" s="284">
        <v>13</v>
      </c>
      <c r="T18" s="241"/>
      <c r="U18" s="240"/>
      <c r="V18" s="241"/>
      <c r="W18" s="240"/>
      <c r="X18" s="349">
        <v>461</v>
      </c>
      <c r="Y18" s="350">
        <v>4</v>
      </c>
      <c r="Z18" s="349">
        <v>517</v>
      </c>
      <c r="AA18" s="350">
        <v>3</v>
      </c>
      <c r="AB18" s="241"/>
      <c r="AC18" s="224"/>
      <c r="AD18" s="106"/>
    </row>
    <row r="19" spans="1:30" ht="24.75" customHeight="1">
      <c r="A19" s="351">
        <v>18</v>
      </c>
      <c r="B19" s="352" t="s">
        <v>41</v>
      </c>
      <c r="C19" s="353" t="s">
        <v>11</v>
      </c>
      <c r="D19" s="247">
        <f>AVERAGE(H19,J19,L19,N19,P19,R19,T19,V19,X19,Z19,AB19)</f>
        <v>505.7142857142857</v>
      </c>
      <c r="E19" s="246">
        <f>MAX(H19,J19,L19,N19,P19,R19,T19,V19,X19,Z19,AB19)</f>
        <v>535</v>
      </c>
      <c r="F19" s="246">
        <f>MIN(H19,J19,L19,N19,P19,R19,T19,V19,V19,X19,Z19,AB19)</f>
        <v>464</v>
      </c>
      <c r="G19" s="248">
        <f>SUM(H19,J19,L19,N19,P19,R19,T19,V19,X19,Z19,AB19)</f>
        <v>3540</v>
      </c>
      <c r="H19" s="249">
        <v>508</v>
      </c>
      <c r="I19" s="354">
        <v>13</v>
      </c>
      <c r="J19" s="250"/>
      <c r="K19" s="251"/>
      <c r="L19" s="250">
        <v>488</v>
      </c>
      <c r="M19" s="354">
        <v>14</v>
      </c>
      <c r="N19" s="250">
        <v>492</v>
      </c>
      <c r="O19" s="354">
        <v>14</v>
      </c>
      <c r="P19" s="250">
        <v>527</v>
      </c>
      <c r="Q19" s="354">
        <v>13</v>
      </c>
      <c r="R19" s="250">
        <v>535</v>
      </c>
      <c r="S19" s="355">
        <v>12</v>
      </c>
      <c r="T19" s="253"/>
      <c r="U19" s="356"/>
      <c r="V19" s="253"/>
      <c r="W19" s="356"/>
      <c r="X19" s="357">
        <v>526</v>
      </c>
      <c r="Y19" s="358">
        <v>2</v>
      </c>
      <c r="Z19" s="357">
        <v>464</v>
      </c>
      <c r="AA19" s="358">
        <v>4</v>
      </c>
      <c r="AB19" s="253"/>
      <c r="AC19" s="251"/>
      <c r="AD19" s="106"/>
    </row>
    <row r="20" spans="1:30" ht="13.5" thickBot="1">
      <c r="A20" s="8"/>
      <c r="B20" s="9"/>
      <c r="C20" s="9"/>
      <c r="D20" s="41" t="s">
        <v>12</v>
      </c>
      <c r="E20" s="42" t="s">
        <v>12</v>
      </c>
      <c r="F20" s="42" t="s">
        <v>25</v>
      </c>
      <c r="G20" s="42" t="s">
        <v>12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/>
    </row>
    <row r="21" ht="13.5" thickTop="1"/>
    <row r="22" spans="3:22" ht="12.75">
      <c r="C22" s="43" t="s">
        <v>57</v>
      </c>
      <c r="D22" s="44" t="s">
        <v>58</v>
      </c>
      <c r="E22" s="44"/>
      <c r="F22" s="44"/>
      <c r="G22" s="44"/>
      <c r="H22" s="44"/>
      <c r="I22" s="44"/>
      <c r="J22" s="45"/>
      <c r="K22" s="46"/>
      <c r="L22" s="45"/>
      <c r="N22" s="54" t="s">
        <v>28</v>
      </c>
      <c r="O22" s="307" t="s">
        <v>26</v>
      </c>
      <c r="P22" s="307"/>
      <c r="R22" s="308" t="s">
        <v>45</v>
      </c>
      <c r="S22" s="308"/>
      <c r="T22" s="55"/>
      <c r="V22" s="54" t="s">
        <v>12</v>
      </c>
    </row>
    <row r="23" spans="3:19" ht="12.75">
      <c r="C23" s="47" t="s">
        <v>59</v>
      </c>
      <c r="D23" s="48" t="s">
        <v>27</v>
      </c>
      <c r="E23" s="48"/>
      <c r="F23" s="48"/>
      <c r="G23" s="48"/>
      <c r="H23" s="48"/>
      <c r="I23" s="48"/>
      <c r="J23" s="48"/>
      <c r="K23" s="1"/>
      <c r="L23" s="49"/>
      <c r="O23" s="309" t="s">
        <v>30</v>
      </c>
      <c r="P23" s="309"/>
      <c r="R23" s="310" t="s">
        <v>75</v>
      </c>
      <c r="S23" s="310"/>
    </row>
    <row r="24" spans="3:16" ht="12.75">
      <c r="C24" s="50" t="s">
        <v>60</v>
      </c>
      <c r="D24" s="51" t="s">
        <v>29</v>
      </c>
      <c r="E24" s="51"/>
      <c r="F24" s="51"/>
      <c r="G24" s="51"/>
      <c r="H24" s="51"/>
      <c r="I24" s="51"/>
      <c r="J24" s="51"/>
      <c r="K24" s="51"/>
      <c r="L24" s="52"/>
      <c r="O24" s="264" t="s">
        <v>12</v>
      </c>
      <c r="P24" s="264"/>
    </row>
  </sheetData>
  <sheetProtection/>
  <mergeCells count="4">
    <mergeCell ref="A1:AA1"/>
    <mergeCell ref="R22:S22"/>
    <mergeCell ref="R23:S23"/>
    <mergeCell ref="O24:P24"/>
  </mergeCells>
  <printOptions/>
  <pageMargins left="0" right="0" top="0" bottom="0" header="0.5118110236220472" footer="0.5118110236220472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T3" sqref="T3"/>
    </sheetView>
  </sheetViews>
  <sheetFormatPr defaultColWidth="11.421875" defaultRowHeight="12.75"/>
  <cols>
    <col min="1" max="1" width="3.28125" style="12" customWidth="1"/>
    <col min="2" max="2" width="26.7109375" style="12" customWidth="1"/>
    <col min="3" max="3" width="15.7109375" style="12" customWidth="1"/>
    <col min="4" max="4" width="9.7109375" style="12" customWidth="1"/>
    <col min="5" max="6" width="7.7109375" style="12" customWidth="1"/>
    <col min="7" max="7" width="9.7109375" style="12" customWidth="1"/>
    <col min="8" max="8" width="7.7109375" style="12" customWidth="1"/>
    <col min="9" max="9" width="2.7109375" style="12" customWidth="1"/>
    <col min="10" max="10" width="7.7109375" style="12" customWidth="1"/>
    <col min="11" max="11" width="2.7109375" style="12" customWidth="1"/>
    <col min="12" max="12" width="7.7109375" style="12" customWidth="1"/>
    <col min="13" max="13" width="2.7109375" style="12" customWidth="1"/>
    <col min="14" max="14" width="7.7109375" style="12" customWidth="1"/>
    <col min="15" max="15" width="2.7109375" style="12" customWidth="1"/>
    <col min="16" max="16" width="7.7109375" style="12" customWidth="1"/>
    <col min="17" max="17" width="2.7109375" style="12" customWidth="1"/>
    <col min="18" max="18" width="7.7109375" style="12" customWidth="1"/>
    <col min="19" max="19" width="2.7109375" style="12" customWidth="1"/>
    <col min="20" max="20" width="7.7109375" style="12" customWidth="1"/>
    <col min="21" max="21" width="2.7109375" style="12" customWidth="1"/>
    <col min="22" max="22" width="7.7109375" style="12" customWidth="1"/>
    <col min="23" max="23" width="2.7109375" style="12" customWidth="1"/>
    <col min="24" max="24" width="7.7109375" style="12" customWidth="1"/>
    <col min="25" max="25" width="2.7109375" style="12" customWidth="1"/>
    <col min="26" max="26" width="7.7109375" style="12" customWidth="1"/>
    <col min="27" max="27" width="2.7109375" style="12" customWidth="1"/>
    <col min="28" max="28" width="7.7109375" style="12" customWidth="1"/>
    <col min="29" max="30" width="2.7109375" style="12" customWidth="1"/>
    <col min="31" max="31" width="4.7109375" style="12" customWidth="1"/>
    <col min="32" max="16384" width="11.421875" style="12" customWidth="1"/>
  </cols>
  <sheetData>
    <row r="1" spans="1:30" ht="21.75" customHeight="1" thickTop="1">
      <c r="A1" s="262" t="s">
        <v>129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11"/>
      <c r="AC1" s="11"/>
      <c r="AD1" s="2"/>
    </row>
    <row r="2" spans="1:30" ht="12.75">
      <c r="A2" s="129" t="s">
        <v>13</v>
      </c>
      <c r="B2" s="83" t="s">
        <v>14</v>
      </c>
      <c r="C2" s="83" t="s">
        <v>8</v>
      </c>
      <c r="D2" s="83" t="s">
        <v>15</v>
      </c>
      <c r="E2" s="83" t="s">
        <v>16</v>
      </c>
      <c r="F2" s="83" t="s">
        <v>17</v>
      </c>
      <c r="G2" s="84" t="s">
        <v>18</v>
      </c>
      <c r="H2" s="85">
        <v>1</v>
      </c>
      <c r="I2" s="86" t="s">
        <v>12</v>
      </c>
      <c r="J2" s="87">
        <v>2</v>
      </c>
      <c r="K2" s="86" t="s">
        <v>12</v>
      </c>
      <c r="L2" s="87">
        <v>3</v>
      </c>
      <c r="M2" s="86" t="s">
        <v>12</v>
      </c>
      <c r="N2" s="87">
        <v>4</v>
      </c>
      <c r="O2" s="86" t="s">
        <v>12</v>
      </c>
      <c r="P2" s="87">
        <v>5</v>
      </c>
      <c r="Q2" s="86" t="s">
        <v>12</v>
      </c>
      <c r="R2" s="87">
        <v>6</v>
      </c>
      <c r="S2" s="86" t="s">
        <v>12</v>
      </c>
      <c r="T2" s="87">
        <v>7</v>
      </c>
      <c r="U2" s="86" t="s">
        <v>12</v>
      </c>
      <c r="V2" s="87">
        <v>8</v>
      </c>
      <c r="W2" s="88"/>
      <c r="X2" s="87">
        <v>9</v>
      </c>
      <c r="Y2" s="86"/>
      <c r="Z2" s="89">
        <v>10</v>
      </c>
      <c r="AA2" s="90"/>
      <c r="AB2" s="97">
        <v>11</v>
      </c>
      <c r="AC2" s="45"/>
      <c r="AD2" s="3"/>
    </row>
    <row r="3" spans="1:30" ht="24.75" customHeight="1">
      <c r="A3" s="137">
        <v>1</v>
      </c>
      <c r="B3" s="227" t="s">
        <v>108</v>
      </c>
      <c r="C3" s="229" t="s">
        <v>91</v>
      </c>
      <c r="D3" s="228">
        <f>AVERAGE(H3,J3,L3,N3,P3,R3,T3,V3,X3,Z3,AB3)</f>
        <v>564.625</v>
      </c>
      <c r="E3" s="229">
        <f>MAX(H3,J3,L3,N3,P3,R3,T3,V3,X3,Z3,AB3)</f>
        <v>614</v>
      </c>
      <c r="F3" s="229">
        <f>MIN(H3,J3,L3,N3,P3,R3,T3,V3,V3,X3,Z3,AB3)</f>
        <v>536</v>
      </c>
      <c r="G3" s="230">
        <f>SUM(H3,J3,L3,N3,P3,R3,T3,V3,X3,Z3,AB3)</f>
        <v>4517</v>
      </c>
      <c r="H3" s="231">
        <v>581</v>
      </c>
      <c r="I3" s="284">
        <v>1</v>
      </c>
      <c r="J3" s="232">
        <v>558</v>
      </c>
      <c r="K3" s="284">
        <v>2</v>
      </c>
      <c r="L3" s="232">
        <v>545</v>
      </c>
      <c r="M3" s="284">
        <v>6</v>
      </c>
      <c r="N3" s="232">
        <v>536</v>
      </c>
      <c r="O3" s="284">
        <v>3</v>
      </c>
      <c r="P3" s="232">
        <v>577</v>
      </c>
      <c r="Q3" s="284">
        <v>1</v>
      </c>
      <c r="R3" s="232">
        <v>614</v>
      </c>
      <c r="S3" s="284">
        <v>1</v>
      </c>
      <c r="T3" s="232"/>
      <c r="U3" s="178"/>
      <c r="V3" s="235"/>
      <c r="W3" s="178"/>
      <c r="X3" s="359">
        <v>540</v>
      </c>
      <c r="Y3" s="360">
        <v>3</v>
      </c>
      <c r="Z3" s="361">
        <v>566</v>
      </c>
      <c r="AA3" s="362">
        <v>2</v>
      </c>
      <c r="AB3" s="233"/>
      <c r="AC3" s="218"/>
      <c r="AD3" s="106"/>
    </row>
    <row r="4" spans="1:30" ht="24.75" customHeight="1">
      <c r="A4" s="137">
        <v>2</v>
      </c>
      <c r="B4" s="227" t="s">
        <v>109</v>
      </c>
      <c r="C4" s="229" t="s">
        <v>91</v>
      </c>
      <c r="D4" s="228">
        <f>AVERAGE(H4,J4,L4,N4,P4,R4,T4,V4,X4,Z4,AB4)</f>
        <v>561.125</v>
      </c>
      <c r="E4" s="229">
        <f>MAX(H4,J4,L4,N4,P4,R4,T4,V4,X4,Z4,AB4)</f>
        <v>586</v>
      </c>
      <c r="F4" s="229">
        <f>MIN(H4,J4,L4,N4,P4,R4,T4,V4,V4,X4,Z4,AB4)</f>
        <v>527</v>
      </c>
      <c r="G4" s="230">
        <f>SUM(H4,J4,L4,N4,P4,R4,T4,V4,X4,Z4,AB4)</f>
        <v>4489</v>
      </c>
      <c r="H4" s="231">
        <v>565</v>
      </c>
      <c r="I4" s="284">
        <v>3</v>
      </c>
      <c r="J4" s="232">
        <v>527</v>
      </c>
      <c r="K4" s="284">
        <v>3</v>
      </c>
      <c r="L4" s="232">
        <v>569</v>
      </c>
      <c r="M4" s="284">
        <v>1</v>
      </c>
      <c r="N4" s="232">
        <v>586</v>
      </c>
      <c r="O4" s="284">
        <v>2</v>
      </c>
      <c r="P4" s="232">
        <v>566</v>
      </c>
      <c r="Q4" s="284">
        <v>2</v>
      </c>
      <c r="R4" s="232">
        <v>559</v>
      </c>
      <c r="S4" s="284">
        <v>2</v>
      </c>
      <c r="T4" s="232"/>
      <c r="U4" s="178"/>
      <c r="V4" s="235"/>
      <c r="W4" s="178"/>
      <c r="X4" s="359">
        <v>559</v>
      </c>
      <c r="Y4" s="360">
        <v>2</v>
      </c>
      <c r="Z4" s="361">
        <v>558</v>
      </c>
      <c r="AA4" s="362">
        <v>3</v>
      </c>
      <c r="AB4" s="233"/>
      <c r="AC4" s="218"/>
      <c r="AD4" s="106"/>
    </row>
    <row r="5" spans="1:30" ht="24.75" customHeight="1">
      <c r="A5" s="137">
        <v>3</v>
      </c>
      <c r="B5" s="227" t="s">
        <v>19</v>
      </c>
      <c r="C5" s="229" t="s">
        <v>20</v>
      </c>
      <c r="D5" s="228">
        <f>AVERAGE(H5,J5,L5,N5,P5,R5,T5,V5,X5,Z5,AB5)</f>
        <v>558.75</v>
      </c>
      <c r="E5" s="229">
        <f>MAX(H5,J5,L5,N5,P5,R5,T5,V5,X5,Z5,AB5)</f>
        <v>592</v>
      </c>
      <c r="F5" s="229">
        <f>MIN(H5,J5,L5,N5,P5,R5,T5,V5,X5,Z5,AB5)</f>
        <v>534</v>
      </c>
      <c r="G5" s="230">
        <f>SUM(H5,J5,L5,N5,P5,R5,T5,V5,X5,Z5,AB5)</f>
        <v>4470</v>
      </c>
      <c r="H5" s="231">
        <v>567</v>
      </c>
      <c r="I5" s="284">
        <v>2</v>
      </c>
      <c r="J5" s="232">
        <v>578</v>
      </c>
      <c r="K5" s="284">
        <v>1</v>
      </c>
      <c r="L5" s="232">
        <v>546</v>
      </c>
      <c r="M5" s="284">
        <v>5</v>
      </c>
      <c r="N5" s="232">
        <v>592</v>
      </c>
      <c r="O5" s="284">
        <v>1</v>
      </c>
      <c r="P5" s="232">
        <v>546</v>
      </c>
      <c r="Q5" s="284">
        <v>3</v>
      </c>
      <c r="R5" s="232">
        <v>554</v>
      </c>
      <c r="S5" s="284">
        <v>3</v>
      </c>
      <c r="T5" s="232"/>
      <c r="U5" s="178"/>
      <c r="V5" s="235"/>
      <c r="W5" s="178"/>
      <c r="X5" s="344">
        <v>534</v>
      </c>
      <c r="Y5" s="345">
        <v>2</v>
      </c>
      <c r="Z5" s="346">
        <v>553</v>
      </c>
      <c r="AA5" s="347">
        <v>1</v>
      </c>
      <c r="AB5" s="233"/>
      <c r="AC5" s="218"/>
      <c r="AD5" s="106"/>
    </row>
    <row r="6" spans="1:30" ht="24.75" customHeight="1">
      <c r="A6" s="137">
        <v>4</v>
      </c>
      <c r="B6" s="227" t="s">
        <v>95</v>
      </c>
      <c r="C6" s="229" t="s">
        <v>84</v>
      </c>
      <c r="D6" s="228">
        <f>AVERAGE(H6,J6,L6,N6,P6,R6,T6,V6,X6,Z6,AB6)</f>
        <v>524</v>
      </c>
      <c r="E6" s="229">
        <f>MAX(H6,J6,L6,N6,P6,R6,T6,V6,X6,Z6,AB6)</f>
        <v>547</v>
      </c>
      <c r="F6" s="229">
        <f>MIN(H6,J6,L6,N6,P6,R6,T6,V6,X6,Z6,AB6)</f>
        <v>501</v>
      </c>
      <c r="G6" s="230">
        <f>SUM(H6,J6,L6,N6,P6,R6,T6,V6,X6,Z6,AB6)</f>
        <v>1048</v>
      </c>
      <c r="H6" s="231"/>
      <c r="I6" s="178"/>
      <c r="J6" s="232"/>
      <c r="K6" s="178"/>
      <c r="L6" s="232">
        <v>547</v>
      </c>
      <c r="M6" s="284">
        <v>4</v>
      </c>
      <c r="N6" s="232">
        <v>501</v>
      </c>
      <c r="O6" s="284">
        <v>4</v>
      </c>
      <c r="P6" s="232"/>
      <c r="Q6" s="178"/>
      <c r="R6" s="232"/>
      <c r="S6" s="178"/>
      <c r="T6" s="232"/>
      <c r="U6" s="178"/>
      <c r="V6" s="235"/>
      <c r="W6" s="178"/>
      <c r="X6" s="235"/>
      <c r="Y6" s="178"/>
      <c r="Z6" s="233"/>
      <c r="AA6" s="218"/>
      <c r="AB6" s="233"/>
      <c r="AC6" s="218"/>
      <c r="AD6" s="106"/>
    </row>
    <row r="7" spans="1:30" ht="24.75" customHeight="1">
      <c r="A7" s="137">
        <v>5</v>
      </c>
      <c r="B7" s="227" t="s">
        <v>42</v>
      </c>
      <c r="C7" s="229" t="s">
        <v>20</v>
      </c>
      <c r="D7" s="228">
        <f>AVERAGE(H7,J7,L7,N7,P7,R7,T7,V7,X7,Z7,AB7)</f>
        <v>517</v>
      </c>
      <c r="E7" s="229">
        <f>MAX(H7,J7,L7,N7,P7,R7,T7,V7,X7,Z7,AB7)</f>
        <v>556</v>
      </c>
      <c r="F7" s="229">
        <f>MIN(H7,J7,L7,N7,P7,R7,T7,V7,V7,X7,Z7,AB7)</f>
        <v>482</v>
      </c>
      <c r="G7" s="230">
        <f>SUM(H7,J7,L7,N7,P7,R7,T7,V7,X7,Z7,AB7)</f>
        <v>3102</v>
      </c>
      <c r="H7" s="231"/>
      <c r="I7" s="178"/>
      <c r="J7" s="232"/>
      <c r="K7" s="178"/>
      <c r="L7" s="232">
        <v>556</v>
      </c>
      <c r="M7" s="284">
        <v>2</v>
      </c>
      <c r="N7" s="232">
        <v>482</v>
      </c>
      <c r="O7" s="284">
        <v>5</v>
      </c>
      <c r="P7" s="232">
        <v>539</v>
      </c>
      <c r="Q7" s="284">
        <v>4</v>
      </c>
      <c r="R7" s="232">
        <v>496</v>
      </c>
      <c r="S7" s="284">
        <v>4</v>
      </c>
      <c r="T7" s="232"/>
      <c r="U7" s="178"/>
      <c r="V7" s="235"/>
      <c r="W7" s="178"/>
      <c r="X7" s="359">
        <v>512</v>
      </c>
      <c r="Y7" s="360">
        <v>5</v>
      </c>
      <c r="Z7" s="359">
        <v>517</v>
      </c>
      <c r="AA7" s="362">
        <v>5</v>
      </c>
      <c r="AB7" s="233"/>
      <c r="AC7" s="218"/>
      <c r="AD7" s="106"/>
    </row>
    <row r="8" spans="1:30" ht="24.75" customHeight="1">
      <c r="A8" s="137">
        <v>6</v>
      </c>
      <c r="B8" s="227" t="s">
        <v>44</v>
      </c>
      <c r="C8" s="229" t="s">
        <v>20</v>
      </c>
      <c r="D8" s="228">
        <f>AVERAGE(H8,J8,L8,N8,P8,R8,T8,V8,X8,Z8,AB8)</f>
        <v>488.4</v>
      </c>
      <c r="E8" s="229">
        <f>MAX(H8,J8,L8,N8,P8,R8,T8,V8,X8,Z8,AB8)</f>
        <v>497</v>
      </c>
      <c r="F8" s="229">
        <f>MIN(H8,J8,L8,N8,P8,R8,T8,V8,V8,X8,Z8,AB8)</f>
        <v>479</v>
      </c>
      <c r="G8" s="230">
        <f>SUM(H8,J8,L8,N8,P8,R8,T8,V8,X8,Z8,AB8)</f>
        <v>2442</v>
      </c>
      <c r="H8" s="231"/>
      <c r="I8" s="178" t="s">
        <v>12</v>
      </c>
      <c r="J8" s="232">
        <v>497</v>
      </c>
      <c r="K8" s="284">
        <v>5</v>
      </c>
      <c r="L8" s="232">
        <v>492</v>
      </c>
      <c r="M8" s="284">
        <v>8</v>
      </c>
      <c r="N8" s="232">
        <v>479</v>
      </c>
      <c r="O8" s="284">
        <v>6</v>
      </c>
      <c r="P8" s="232">
        <v>489</v>
      </c>
      <c r="Q8" s="284">
        <v>7</v>
      </c>
      <c r="R8" s="232">
        <v>485</v>
      </c>
      <c r="S8" s="284">
        <v>6</v>
      </c>
      <c r="T8" s="232"/>
      <c r="U8" s="178"/>
      <c r="V8" s="235"/>
      <c r="W8" s="178"/>
      <c r="X8" s="235"/>
      <c r="Y8" s="178"/>
      <c r="Z8" s="235"/>
      <c r="AA8" s="218"/>
      <c r="AB8" s="233"/>
      <c r="AC8" s="218"/>
      <c r="AD8" s="106"/>
    </row>
    <row r="9" spans="1:30" ht="24.75" customHeight="1">
      <c r="A9" s="137">
        <v>7</v>
      </c>
      <c r="B9" s="227" t="s">
        <v>110</v>
      </c>
      <c r="C9" s="229" t="s">
        <v>91</v>
      </c>
      <c r="D9" s="228">
        <f>AVERAGE(H9,J9,L9,N9,P9,R9,T9,V9,X9,Z9,AB9)</f>
        <v>480.25</v>
      </c>
      <c r="E9" s="229">
        <f>MAX(H9,J9,L9,N9,P9,R9,T9,V9,X9,Z9,AB9)</f>
        <v>493</v>
      </c>
      <c r="F9" s="229">
        <f>MIN(H9,J9,L9,N9,P9,R9,T9,V9,V9,X9,Z9,AB9)</f>
        <v>455</v>
      </c>
      <c r="G9" s="230">
        <f>SUM(H9,J9,L9,N9,P9,R9,T9,V9,X9,Z9,AB9)</f>
        <v>1921</v>
      </c>
      <c r="H9" s="231">
        <v>480</v>
      </c>
      <c r="I9" s="284">
        <v>7</v>
      </c>
      <c r="J9" s="232">
        <v>455</v>
      </c>
      <c r="K9" s="284">
        <v>8</v>
      </c>
      <c r="L9" s="232">
        <v>493</v>
      </c>
      <c r="M9" s="284">
        <v>7</v>
      </c>
      <c r="N9" s="232"/>
      <c r="O9" s="178"/>
      <c r="P9" s="232">
        <v>493</v>
      </c>
      <c r="Q9" s="284">
        <v>6</v>
      </c>
      <c r="R9" s="232"/>
      <c r="S9" s="178"/>
      <c r="T9" s="232"/>
      <c r="U9" s="178"/>
      <c r="V9" s="235"/>
      <c r="W9" s="178"/>
      <c r="X9" s="235"/>
      <c r="Y9" s="178"/>
      <c r="Z9" s="235"/>
      <c r="AA9" s="218"/>
      <c r="AB9" s="233"/>
      <c r="AC9" s="218"/>
      <c r="AD9" s="106"/>
    </row>
    <row r="10" spans="1:30" ht="24.75" customHeight="1">
      <c r="A10" s="137">
        <v>8</v>
      </c>
      <c r="B10" s="227" t="s">
        <v>24</v>
      </c>
      <c r="C10" s="229" t="s">
        <v>20</v>
      </c>
      <c r="D10" s="228">
        <f>AVERAGE(H10,J10,L10,N10,P10,R10,T10,V10,X10,Z10,AB10)</f>
        <v>479.375</v>
      </c>
      <c r="E10" s="229">
        <f>MAX(H10,J10,L10,N10,P10,R10,T10,V10,X10,Z10,AB10)</f>
        <v>521</v>
      </c>
      <c r="F10" s="229">
        <f>MIN(H10,J10,L10,N10,P10,R10,T10,V10,X10,Z10,AB10)</f>
        <v>445</v>
      </c>
      <c r="G10" s="230">
        <f>SUM(H10,J10,L10,N10,P10,R10,T10,V10,X10,Z10,AB10)</f>
        <v>3835</v>
      </c>
      <c r="H10" s="231">
        <v>521</v>
      </c>
      <c r="I10" s="284">
        <v>5</v>
      </c>
      <c r="J10" s="232">
        <v>474</v>
      </c>
      <c r="K10" s="284">
        <v>6</v>
      </c>
      <c r="L10" s="232">
        <v>482</v>
      </c>
      <c r="M10" s="284">
        <v>10</v>
      </c>
      <c r="N10" s="232">
        <v>477</v>
      </c>
      <c r="O10" s="284">
        <v>7</v>
      </c>
      <c r="P10" s="232">
        <v>489</v>
      </c>
      <c r="Q10" s="284">
        <v>8</v>
      </c>
      <c r="R10" s="236">
        <v>472</v>
      </c>
      <c r="S10" s="284">
        <v>7</v>
      </c>
      <c r="T10" s="236"/>
      <c r="U10" s="178"/>
      <c r="V10" s="237"/>
      <c r="W10" s="178"/>
      <c r="X10" s="363">
        <v>445</v>
      </c>
      <c r="Y10" s="364">
        <v>4</v>
      </c>
      <c r="Z10" s="363">
        <v>475</v>
      </c>
      <c r="AA10" s="365">
        <v>3</v>
      </c>
      <c r="AB10" s="238"/>
      <c r="AC10" s="196"/>
      <c r="AD10" s="106"/>
    </row>
    <row r="11" spans="1:30" ht="24.75" customHeight="1">
      <c r="A11" s="137">
        <v>9</v>
      </c>
      <c r="B11" s="227" t="s">
        <v>22</v>
      </c>
      <c r="C11" s="229" t="s">
        <v>11</v>
      </c>
      <c r="D11" s="228">
        <f>AVERAGE(H11,J11,L11,N11,P11,R11,T11,V11,X11,Z11,AB11)</f>
        <v>477.125</v>
      </c>
      <c r="E11" s="229">
        <f>MAX(H11,J11,L11,N11,P11,R11,T11,V11,X11,Z11,AB11)</f>
        <v>494</v>
      </c>
      <c r="F11" s="229">
        <f>MIN(H11,J11,L11,N11,P11,R11,T11,V11,V11,X11,Z11,AB11)</f>
        <v>438</v>
      </c>
      <c r="G11" s="230">
        <f>SUM(H11,J11,L11,N11,P11,R11,T11,V11,X11,Z11,AB11)</f>
        <v>3817</v>
      </c>
      <c r="H11" s="231">
        <v>494</v>
      </c>
      <c r="I11" s="284">
        <v>6</v>
      </c>
      <c r="J11" s="232">
        <v>438</v>
      </c>
      <c r="K11" s="284">
        <v>9</v>
      </c>
      <c r="L11" s="232">
        <v>487</v>
      </c>
      <c r="M11" s="284">
        <v>9</v>
      </c>
      <c r="N11" s="232">
        <v>466</v>
      </c>
      <c r="O11" s="284">
        <v>8</v>
      </c>
      <c r="P11" s="232">
        <v>489</v>
      </c>
      <c r="Q11" s="284">
        <v>9</v>
      </c>
      <c r="R11" s="236">
        <v>487</v>
      </c>
      <c r="S11" s="284">
        <v>5</v>
      </c>
      <c r="T11" s="236"/>
      <c r="U11" s="178"/>
      <c r="V11" s="237"/>
      <c r="W11" s="178"/>
      <c r="X11" s="363">
        <v>483</v>
      </c>
      <c r="Y11" s="364">
        <v>3</v>
      </c>
      <c r="Z11" s="363">
        <v>473</v>
      </c>
      <c r="AA11" s="366">
        <v>4</v>
      </c>
      <c r="AB11" s="238"/>
      <c r="AC11" s="196"/>
      <c r="AD11" s="106"/>
    </row>
    <row r="12" spans="1:30" ht="24.75" customHeight="1">
      <c r="A12" s="137">
        <v>10</v>
      </c>
      <c r="B12" s="227" t="s">
        <v>21</v>
      </c>
      <c r="C12" s="229" t="s">
        <v>11</v>
      </c>
      <c r="D12" s="228">
        <f>AVERAGE(H12,J12,L12,N12,P12,R12,T12,V12,X12,Z12,AB12)</f>
        <v>468.375</v>
      </c>
      <c r="E12" s="229">
        <f>MAX(H12,J12,L12,N12,P12,R12,T12,V12,X12,Z12,AB12)</f>
        <v>517</v>
      </c>
      <c r="F12" s="229">
        <f>MIN(H12,J12,L12,N12,P12,R12,T12,V12,X12,Z12,AB12)</f>
        <v>444</v>
      </c>
      <c r="G12" s="230">
        <f>SUM(H12,J12,L12,N12,P12,R12,T12,V12,X12,Z12,AB12)</f>
        <v>3747</v>
      </c>
      <c r="H12" s="231">
        <v>464</v>
      </c>
      <c r="I12" s="284">
        <v>8</v>
      </c>
      <c r="J12" s="232">
        <v>469</v>
      </c>
      <c r="K12" s="284">
        <v>7</v>
      </c>
      <c r="L12" s="232">
        <v>470</v>
      </c>
      <c r="M12" s="284">
        <v>11</v>
      </c>
      <c r="N12" s="232">
        <v>453</v>
      </c>
      <c r="O12" s="284">
        <v>9</v>
      </c>
      <c r="P12" s="232">
        <v>517</v>
      </c>
      <c r="Q12" s="284">
        <v>5</v>
      </c>
      <c r="R12" s="236">
        <v>471</v>
      </c>
      <c r="S12" s="284">
        <v>8</v>
      </c>
      <c r="T12" s="236"/>
      <c r="U12" s="178"/>
      <c r="V12" s="237"/>
      <c r="W12" s="189"/>
      <c r="X12" s="363">
        <v>444</v>
      </c>
      <c r="Y12" s="364">
        <v>5</v>
      </c>
      <c r="Z12" s="363">
        <v>459</v>
      </c>
      <c r="AA12" s="366">
        <v>5</v>
      </c>
      <c r="AB12" s="238"/>
      <c r="AC12" s="196"/>
      <c r="AD12" s="106"/>
    </row>
    <row r="13" spans="1:30" ht="24.75" customHeight="1">
      <c r="A13" s="137">
        <v>11</v>
      </c>
      <c r="B13" s="243" t="s">
        <v>125</v>
      </c>
      <c r="C13" s="244" t="s">
        <v>84</v>
      </c>
      <c r="D13" s="367">
        <f>AVERAGE(H13,J13,L13,N13,P13,R13,T13,V13,X13,Z13,AB13)</f>
        <v>404</v>
      </c>
      <c r="E13" s="229">
        <f>MAX(H13,J13,L13,N13,P13,R13,T13,V13,X13,Z13,AB13)</f>
        <v>404</v>
      </c>
      <c r="F13" s="229">
        <f>MIN(H13,J13,L13,N13,P13,R13,T13,V13,X13,Z13,AB13)</f>
        <v>404</v>
      </c>
      <c r="G13" s="230">
        <f>SUM(H13,J13,L13,N13,P13,R13,T13,V13,X13,Z13,AB13)</f>
        <v>404</v>
      </c>
      <c r="H13" s="245"/>
      <c r="I13" s="178"/>
      <c r="J13" s="236"/>
      <c r="K13" s="178"/>
      <c r="L13" s="236"/>
      <c r="M13" s="178"/>
      <c r="N13" s="233"/>
      <c r="O13" s="189"/>
      <c r="P13" s="236"/>
      <c r="Q13" s="178"/>
      <c r="R13" s="232">
        <v>404</v>
      </c>
      <c r="S13" s="284">
        <v>9</v>
      </c>
      <c r="T13" s="232"/>
      <c r="U13" s="178"/>
      <c r="V13" s="237"/>
      <c r="W13" s="189"/>
      <c r="X13" s="237"/>
      <c r="Y13" s="189"/>
      <c r="Z13" s="237"/>
      <c r="AA13" s="196"/>
      <c r="AB13" s="238"/>
      <c r="AC13" s="193"/>
      <c r="AD13" s="106"/>
    </row>
    <row r="14" spans="1:30" ht="24.75" customHeight="1">
      <c r="A14" s="137">
        <v>12</v>
      </c>
      <c r="B14" s="227" t="s">
        <v>37</v>
      </c>
      <c r="C14" s="229" t="s">
        <v>11</v>
      </c>
      <c r="D14" s="228">
        <f>AVERAGE(H14,J14,L14,N14,P14,R14,T14,V14,X14,Z14,AB14)</f>
        <v>361</v>
      </c>
      <c r="E14" s="229">
        <f>MAX(H14,J14,L14,N14,P14,R14,T14,V14,X14,Z14,AB14)</f>
        <v>387</v>
      </c>
      <c r="F14" s="229">
        <f>MIN(H14,J14,L14,N14,P14,R14,T14,V14,V14,X14,Z14,AB14)</f>
        <v>332</v>
      </c>
      <c r="G14" s="230">
        <f>SUM(H14,J14,L14,N14,P14,R14,T14,V14,X14,Z14,AB14)</f>
        <v>1805</v>
      </c>
      <c r="H14" s="231">
        <v>364</v>
      </c>
      <c r="I14" s="284">
        <v>9</v>
      </c>
      <c r="J14" s="232">
        <v>356</v>
      </c>
      <c r="K14" s="284">
        <v>10</v>
      </c>
      <c r="L14" s="232">
        <v>332</v>
      </c>
      <c r="M14" s="284">
        <v>12</v>
      </c>
      <c r="N14" s="232">
        <v>366</v>
      </c>
      <c r="O14" s="284">
        <v>10</v>
      </c>
      <c r="P14" s="232">
        <v>387</v>
      </c>
      <c r="Q14" s="284">
        <v>10</v>
      </c>
      <c r="R14" s="232"/>
      <c r="S14" s="178"/>
      <c r="T14" s="232"/>
      <c r="U14" s="189"/>
      <c r="V14" s="237"/>
      <c r="W14" s="189"/>
      <c r="X14" s="237"/>
      <c r="Y14" s="189"/>
      <c r="Z14" s="237"/>
      <c r="AA14" s="196"/>
      <c r="AB14" s="238"/>
      <c r="AC14" s="193"/>
      <c r="AD14" s="106"/>
    </row>
    <row r="15" spans="1:30" ht="24.75" customHeight="1">
      <c r="A15" s="137">
        <v>13</v>
      </c>
      <c r="B15" s="368" t="s">
        <v>93</v>
      </c>
      <c r="C15" s="246" t="s">
        <v>11</v>
      </c>
      <c r="D15" s="369" t="e">
        <f>AVERAGE(H15,J15,L15,N15,P15,R15,T15,V15,X15,Z15,AB15)</f>
        <v>#DIV/0!</v>
      </c>
      <c r="E15" s="246">
        <f>MAX(H15,J15,L15,N15,P15,R15,T15,V15,X15,Z15,AB15)</f>
        <v>0</v>
      </c>
      <c r="F15" s="246">
        <f>MIN(H15,J15,L15,N15,P15,R15,T15,V15,X15,Z15,AB15)</f>
        <v>0</v>
      </c>
      <c r="G15" s="370">
        <f>SUM(H15,J15,L15,N15,P15,R15,T15,V15,X15,Z15,AB15)</f>
        <v>0</v>
      </c>
      <c r="H15" s="249"/>
      <c r="I15" s="251"/>
      <c r="J15" s="250"/>
      <c r="K15" s="251"/>
      <c r="L15" s="250"/>
      <c r="M15" s="251"/>
      <c r="N15" s="250"/>
      <c r="O15" s="251"/>
      <c r="P15" s="250"/>
      <c r="Q15" s="251"/>
      <c r="R15" s="250"/>
      <c r="S15" s="251"/>
      <c r="T15" s="250"/>
      <c r="U15" s="251"/>
      <c r="V15" s="252"/>
      <c r="W15" s="251"/>
      <c r="X15" s="252"/>
      <c r="Y15" s="251"/>
      <c r="Z15" s="252"/>
      <c r="AA15" s="251"/>
      <c r="AB15" s="253"/>
      <c r="AC15" s="254"/>
      <c r="AD15" s="106"/>
    </row>
    <row r="16" spans="1:30" ht="13.5" thickBot="1">
      <c r="A16" s="8"/>
      <c r="B16" s="9"/>
      <c r="C16" s="9"/>
      <c r="D16" s="41" t="s">
        <v>12</v>
      </c>
      <c r="E16" s="42" t="s">
        <v>12</v>
      </c>
      <c r="F16" s="42" t="s">
        <v>25</v>
      </c>
      <c r="G16" s="42" t="s">
        <v>12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</row>
    <row r="17" ht="13.5" thickTop="1"/>
    <row r="18" spans="3:22" ht="12.75">
      <c r="C18" s="43" t="s">
        <v>57</v>
      </c>
      <c r="D18" s="44" t="s">
        <v>58</v>
      </c>
      <c r="E18" s="44"/>
      <c r="F18" s="44"/>
      <c r="G18" s="44"/>
      <c r="H18" s="44"/>
      <c r="I18" s="44"/>
      <c r="J18" s="45"/>
      <c r="K18" s="46"/>
      <c r="L18" s="45"/>
      <c r="N18" s="54" t="s">
        <v>28</v>
      </c>
      <c r="O18" s="307" t="s">
        <v>26</v>
      </c>
      <c r="P18" s="307"/>
      <c r="R18" s="308" t="s">
        <v>45</v>
      </c>
      <c r="S18" s="308"/>
      <c r="T18" s="55"/>
      <c r="V18" s="54" t="s">
        <v>12</v>
      </c>
    </row>
    <row r="19" spans="3:21" ht="12.75">
      <c r="C19" s="47" t="s">
        <v>59</v>
      </c>
      <c r="D19" s="48" t="s">
        <v>27</v>
      </c>
      <c r="E19" s="48"/>
      <c r="F19" s="48"/>
      <c r="G19" s="48"/>
      <c r="H19" s="48"/>
      <c r="I19" s="48"/>
      <c r="J19" s="48"/>
      <c r="K19" s="1"/>
      <c r="L19" s="49"/>
      <c r="O19" s="309" t="s">
        <v>30</v>
      </c>
      <c r="P19" s="309"/>
      <c r="R19" s="371" t="s">
        <v>75</v>
      </c>
      <c r="S19" s="371"/>
      <c r="U19" s="12" t="s">
        <v>12</v>
      </c>
    </row>
    <row r="20" spans="3:17" ht="12.75">
      <c r="C20" s="50" t="s">
        <v>60</v>
      </c>
      <c r="D20" s="51" t="s">
        <v>29</v>
      </c>
      <c r="E20" s="51"/>
      <c r="F20" s="51"/>
      <c r="G20" s="51"/>
      <c r="H20" s="51"/>
      <c r="I20" s="51"/>
      <c r="J20" s="51"/>
      <c r="K20" s="51"/>
      <c r="L20" s="52"/>
      <c r="O20" s="264" t="s">
        <v>12</v>
      </c>
      <c r="P20" s="264"/>
      <c r="Q20" s="264"/>
    </row>
    <row r="22" ht="12.75">
      <c r="C22" s="12" t="s">
        <v>130</v>
      </c>
    </row>
    <row r="23" ht="12.75">
      <c r="L23" s="372"/>
    </row>
  </sheetData>
  <sheetProtection/>
  <mergeCells count="4">
    <mergeCell ref="A1:AA1"/>
    <mergeCell ref="R18:S18"/>
    <mergeCell ref="R19:S19"/>
    <mergeCell ref="O20:Q20"/>
  </mergeCells>
  <printOptions/>
  <pageMargins left="0" right="0" top="0" bottom="0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MAWO</cp:lastModifiedBy>
  <cp:lastPrinted>2011-11-05T09:24:03Z</cp:lastPrinted>
  <dcterms:created xsi:type="dcterms:W3CDTF">2002-12-01T23:27:23Z</dcterms:created>
  <dcterms:modified xsi:type="dcterms:W3CDTF">2017-03-05T09:15:35Z</dcterms:modified>
  <cp:category/>
  <cp:version/>
  <cp:contentType/>
  <cp:contentStatus/>
</cp:coreProperties>
</file>