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0" windowHeight="8700" tabRatio="904" activeTab="0"/>
  </bookViews>
  <sheets>
    <sheet name="Spielbericht" sheetId="1" r:id="rId1"/>
    <sheet name="Tabelle" sheetId="2" r:id="rId2"/>
    <sheet name="Rangliste alle" sheetId="3" r:id="rId3"/>
    <sheet name="Rangliste Herren" sheetId="4" r:id="rId4"/>
  </sheets>
  <definedNames/>
  <calcPr fullCalcOnLoad="1"/>
</workbook>
</file>

<file path=xl/sharedStrings.xml><?xml version="1.0" encoding="utf-8"?>
<sst xmlns="http://schemas.openxmlformats.org/spreadsheetml/2006/main" count="265" uniqueCount="101">
  <si>
    <t>Tabelle</t>
  </si>
  <si>
    <t>1.Durchgang</t>
  </si>
  <si>
    <t>2.Durchgang</t>
  </si>
  <si>
    <t>3.Durchgang</t>
  </si>
  <si>
    <t>4.Durchgang</t>
  </si>
  <si>
    <t>BSG/SG</t>
  </si>
  <si>
    <t>Holz</t>
  </si>
  <si>
    <t>Pkt.</t>
  </si>
  <si>
    <t>Gem.-Werk</t>
  </si>
  <si>
    <t>Exner</t>
  </si>
  <si>
    <t xml:space="preserve"> </t>
  </si>
  <si>
    <t>Pl</t>
  </si>
  <si>
    <t xml:space="preserve">Name </t>
  </si>
  <si>
    <t>M-W</t>
  </si>
  <si>
    <t>Max</t>
  </si>
  <si>
    <t>Min</t>
  </si>
  <si>
    <t>Su</t>
  </si>
  <si>
    <t>Lange Marianne</t>
  </si>
  <si>
    <t>Ritter</t>
  </si>
  <si>
    <t>Schulte Ronny</t>
  </si>
  <si>
    <t>Hermes Rosi</t>
  </si>
  <si>
    <t>Wedler Gaby</t>
  </si>
  <si>
    <t xml:space="preserve">  </t>
  </si>
  <si>
    <t>A-Klasse</t>
  </si>
  <si>
    <t xml:space="preserve">Einzelkreismeisterschaft 1. und 2. Durchgang </t>
  </si>
  <si>
    <t>EKM</t>
  </si>
  <si>
    <t>Ruhrtalpokal</t>
  </si>
  <si>
    <t>B-Klasse</t>
  </si>
  <si>
    <t>BSG / SG</t>
  </si>
  <si>
    <t>Bauerhin Peter</t>
  </si>
  <si>
    <t>Emir Cabric</t>
  </si>
  <si>
    <t>Wedler Heiko</t>
  </si>
  <si>
    <t>Bauerhin Stefan</t>
  </si>
  <si>
    <t>Schumacher Sven</t>
  </si>
  <si>
    <t>Marx Wolfgang</t>
  </si>
  <si>
    <t>Eßkuchen Frank</t>
  </si>
  <si>
    <t>Völlkopf Heinz</t>
  </si>
  <si>
    <t>Fessel Werner</t>
  </si>
  <si>
    <t>Marianne Lange</t>
  </si>
  <si>
    <t>Rosi Hermes</t>
  </si>
  <si>
    <t>abr.</t>
  </si>
  <si>
    <t>Stefan Bauerhin</t>
  </si>
  <si>
    <t>Frank Eßkuchen</t>
  </si>
  <si>
    <t>Nr. 1   -   8</t>
  </si>
  <si>
    <t xml:space="preserve">1. bis 8. Durchgang Mannschaftswettbewerb 100 Wurf </t>
  </si>
  <si>
    <t>Nr. 9   -   10</t>
  </si>
  <si>
    <t>Nr. 11</t>
  </si>
  <si>
    <t>Cabric Emir</t>
  </si>
  <si>
    <t>BKV Ruhrtal Mannschaftswettbewerb 100 Wurf</t>
  </si>
  <si>
    <t>Harald Kuprat</t>
  </si>
  <si>
    <t>Rainer Porsch</t>
  </si>
  <si>
    <t>Friedhelm Fröhning</t>
  </si>
  <si>
    <t>Jürgen Roszak</t>
  </si>
  <si>
    <t>Ritter II</t>
  </si>
  <si>
    <t>DE Hagen</t>
  </si>
  <si>
    <t>DE-Hagen</t>
  </si>
  <si>
    <t>Edgar Mack</t>
  </si>
  <si>
    <t>Damen</t>
  </si>
  <si>
    <t>Ritter I</t>
  </si>
  <si>
    <t>Peter Bauerhin</t>
  </si>
  <si>
    <t>Gaby Wedler</t>
  </si>
  <si>
    <t>Dietmar Falkenroth</t>
  </si>
  <si>
    <t>DE Hagen I</t>
  </si>
  <si>
    <t>DE Hagen II</t>
  </si>
  <si>
    <t>Fröhning Friedhelm</t>
  </si>
  <si>
    <t>Roszak Jürgen</t>
  </si>
  <si>
    <t>Porsch Rainer</t>
  </si>
  <si>
    <t>Kuprat Harald</t>
  </si>
  <si>
    <t>Falkenroth Dietmar</t>
  </si>
  <si>
    <t>Mack Edgar</t>
  </si>
  <si>
    <t>Ronny Schulte</t>
  </si>
  <si>
    <t>Gisbert Kassner</t>
  </si>
  <si>
    <t>Kassner Gisbert</t>
  </si>
  <si>
    <t>5.Durchgang</t>
  </si>
  <si>
    <t>6.Durchgang</t>
  </si>
  <si>
    <t>7.Durchgang</t>
  </si>
  <si>
    <t>8.Durchgang</t>
  </si>
  <si>
    <t>Rosemarie Eisert</t>
  </si>
  <si>
    <t>Rangliste gesamt</t>
  </si>
  <si>
    <t>Kegelsaison    2018 /  2019  Mannschaftswettbewerb 100 Wurf</t>
  </si>
  <si>
    <t>06.10.2018</t>
  </si>
  <si>
    <t>13.10.2018</t>
  </si>
  <si>
    <t>08.12.2018</t>
  </si>
  <si>
    <t>4. Durchgang in Bochum Kornharpen am 24.11.2018 Bahn 1 bis 4</t>
  </si>
  <si>
    <t>Spielgemeinschaft</t>
  </si>
  <si>
    <t>Edelstahlwerke - GWH</t>
  </si>
  <si>
    <t>Ritter - Exner</t>
  </si>
  <si>
    <t>1. Mannschaft</t>
  </si>
  <si>
    <t>B-1</t>
  </si>
  <si>
    <t>B-2</t>
  </si>
  <si>
    <t>B-3</t>
  </si>
  <si>
    <t>B-4</t>
  </si>
  <si>
    <t>2. Mannschaft</t>
  </si>
  <si>
    <t>Heinz Völkopf</t>
  </si>
  <si>
    <t>PKT.</t>
  </si>
  <si>
    <t>Edelstahlwerke/GWH 1</t>
  </si>
  <si>
    <t>Ritter / Exner 1</t>
  </si>
  <si>
    <t>Edelstahlwerke/GWH 2</t>
  </si>
  <si>
    <t>Ritter / Exner 2</t>
  </si>
  <si>
    <t xml:space="preserve">Kegelsaison 2018 - 2019    Rangliste Damen </t>
  </si>
  <si>
    <t>Kegelsaison 2018 - 2019 Rangliste Herren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</si>
</sst>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6">
    <font>
      <sz val="10"/>
      <name val="Arial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4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mbria"/>
      <family val="1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hair"/>
    </border>
    <border>
      <left style="thick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ash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thick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thick"/>
      <right>
        <color indexed="63"/>
      </right>
      <top style="thin"/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9" fillId="33" borderId="15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164" fontId="13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6" fillId="0" borderId="26" xfId="0" applyFont="1" applyBorder="1" applyAlignment="1">
      <alignment horizontal="centerContinuous"/>
    </xf>
    <xf numFmtId="0" fontId="17" fillId="0" borderId="27" xfId="0" applyFont="1" applyBorder="1" applyAlignment="1">
      <alignment horizontal="centerContinuous"/>
    </xf>
    <xf numFmtId="0" fontId="16" fillId="0" borderId="27" xfId="0" applyFont="1" applyBorder="1" applyAlignment="1">
      <alignment horizontal="centerContinuous"/>
    </xf>
    <xf numFmtId="0" fontId="16" fillId="0" borderId="28" xfId="0" applyFont="1" applyBorder="1" applyAlignment="1">
      <alignment horizontal="centerContinuous"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164" fontId="13" fillId="33" borderId="32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9" fillId="0" borderId="0" xfId="0" applyFont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" fillId="0" borderId="37" xfId="0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8" fillId="34" borderId="41" xfId="0" applyFont="1" applyFill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8" fillId="34" borderId="43" xfId="0" applyFont="1" applyFill="1" applyBorder="1" applyAlignment="1">
      <alignment horizontal="center"/>
    </xf>
    <xf numFmtId="0" fontId="5" fillId="0" borderId="44" xfId="0" applyFont="1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7" fillId="35" borderId="5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34" xfId="0" applyFont="1" applyFill="1" applyBorder="1" applyAlignment="1">
      <alignment/>
    </xf>
    <xf numFmtId="0" fontId="4" fillId="35" borderId="5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4" fillId="35" borderId="55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70" xfId="0" applyFont="1" applyBorder="1" applyAlignment="1">
      <alignment/>
    </xf>
    <xf numFmtId="0" fontId="1" fillId="36" borderId="0" xfId="0" applyFont="1" applyFill="1" applyAlignment="1">
      <alignment/>
    </xf>
    <xf numFmtId="0" fontId="4" fillId="35" borderId="71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0" fontId="4" fillId="35" borderId="73" xfId="0" applyFont="1" applyFill="1" applyBorder="1" applyAlignment="1">
      <alignment horizontal="center"/>
    </xf>
    <xf numFmtId="164" fontId="13" fillId="33" borderId="58" xfId="0" applyNumberFormat="1" applyFont="1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35" borderId="89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18" fillId="34" borderId="90" xfId="0" applyFont="1" applyFill="1" applyBorder="1" applyAlignment="1">
      <alignment horizontal="center"/>
    </xf>
    <xf numFmtId="0" fontId="0" fillId="0" borderId="76" xfId="0" applyBorder="1" applyAlignment="1">
      <alignment/>
    </xf>
    <xf numFmtId="0" fontId="0" fillId="0" borderId="91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4" fillId="3" borderId="53" xfId="0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9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8" fillId="34" borderId="94" xfId="0" applyFont="1" applyFill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19" fillId="0" borderId="96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1" fillId="0" borderId="108" xfId="0" applyFont="1" applyBorder="1" applyAlignment="1">
      <alignment/>
    </xf>
    <xf numFmtId="0" fontId="4" fillId="0" borderId="89" xfId="0" applyFont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0" fontId="21" fillId="35" borderId="53" xfId="0" applyFont="1" applyFill="1" applyBorder="1" applyAlignment="1">
      <alignment horizontal="center"/>
    </xf>
    <xf numFmtId="0" fontId="21" fillId="35" borderId="71" xfId="0" applyFont="1" applyFill="1" applyBorder="1" applyAlignment="1">
      <alignment horizontal="center"/>
    </xf>
    <xf numFmtId="0" fontId="4" fillId="35" borderId="109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1" fillId="0" borderId="111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11" xfId="0" applyFont="1" applyBorder="1" applyAlignment="1">
      <alignment/>
    </xf>
    <xf numFmtId="0" fontId="1" fillId="36" borderId="0" xfId="0" applyFont="1" applyFill="1" applyBorder="1" applyAlignment="1">
      <alignment/>
    </xf>
    <xf numFmtId="0" fontId="7" fillId="35" borderId="109" xfId="0" applyFont="1" applyFill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1" fillId="35" borderId="114" xfId="0" applyFont="1" applyFill="1" applyBorder="1" applyAlignment="1">
      <alignment horizontal="center"/>
    </xf>
    <xf numFmtId="0" fontId="21" fillId="35" borderId="60" xfId="0" applyFont="1" applyFill="1" applyBorder="1" applyAlignment="1">
      <alignment horizontal="center"/>
    </xf>
    <xf numFmtId="0" fontId="21" fillId="35" borderId="115" xfId="0" applyFont="1" applyFill="1" applyBorder="1" applyAlignment="1">
      <alignment horizontal="center"/>
    </xf>
    <xf numFmtId="0" fontId="4" fillId="35" borderId="116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14" fontId="1" fillId="0" borderId="48" xfId="0" applyNumberFormat="1" applyFont="1" applyBorder="1" applyAlignment="1">
      <alignment horizontal="center"/>
    </xf>
    <xf numFmtId="14" fontId="1" fillId="0" borderId="68" xfId="0" applyNumberFormat="1" applyFont="1" applyBorder="1" applyAlignment="1">
      <alignment horizontal="center"/>
    </xf>
    <xf numFmtId="14" fontId="1" fillId="0" borderId="69" xfId="0" applyNumberFormat="1" applyFont="1" applyBorder="1" applyAlignment="1">
      <alignment horizontal="center"/>
    </xf>
    <xf numFmtId="0" fontId="0" fillId="36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6" fillId="0" borderId="6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7" borderId="6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2" fillId="37" borderId="121" xfId="0" applyFont="1" applyFill="1" applyBorder="1" applyAlignment="1">
      <alignment/>
    </xf>
    <xf numFmtId="0" fontId="12" fillId="37" borderId="67" xfId="0" applyFont="1" applyFill="1" applyBorder="1" applyAlignment="1">
      <alignment/>
    </xf>
    <xf numFmtId="0" fontId="0" fillId="37" borderId="122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12" fillId="35" borderId="62" xfId="0" applyFont="1" applyFill="1" applyBorder="1" applyAlignment="1">
      <alignment/>
    </xf>
    <xf numFmtId="0" fontId="0" fillId="0" borderId="122" xfId="0" applyBorder="1" applyAlignment="1">
      <alignment horizontal="center"/>
    </xf>
    <xf numFmtId="0" fontId="0" fillId="0" borderId="17" xfId="0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12" fillId="35" borderId="17" xfId="0" applyFont="1" applyFill="1" applyBorder="1" applyAlignment="1">
      <alignment/>
    </xf>
    <xf numFmtId="0" fontId="41" fillId="0" borderId="17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12" fillId="35" borderId="67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0" fillId="0" borderId="62" xfId="0" applyFont="1" applyBorder="1" applyAlignment="1">
      <alignment horizontal="center"/>
    </xf>
    <xf numFmtId="0" fontId="12" fillId="37" borderId="125" xfId="0" applyFont="1" applyFill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5" fillId="0" borderId="17" xfId="0" applyFont="1" applyBorder="1" applyAlignment="1">
      <alignment horizontal="center"/>
    </xf>
    <xf numFmtId="0" fontId="1" fillId="35" borderId="126" xfId="0" applyFont="1" applyFill="1" applyBorder="1" applyAlignment="1">
      <alignment horizontal="center"/>
    </xf>
    <xf numFmtId="0" fontId="1" fillId="35" borderId="127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0" fontId="0" fillId="40" borderId="0" xfId="0" applyFill="1" applyAlignment="1">
      <alignment/>
    </xf>
    <xf numFmtId="0" fontId="65" fillId="40" borderId="0" xfId="0" applyFont="1" applyFill="1" applyAlignment="1">
      <alignment/>
    </xf>
    <xf numFmtId="0" fontId="7" fillId="3" borderId="53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Relationship Id="rId16" Type="http://schemas.openxmlformats.org/officeDocument/2006/relationships/image" Target="../media/image3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Relationship Id="rId22" Type="http://schemas.openxmlformats.org/officeDocument/2006/relationships/image" Target="../media/image3.emf" /><Relationship Id="rId23" Type="http://schemas.openxmlformats.org/officeDocument/2006/relationships/image" Target="../media/image3.emf" /><Relationship Id="rId24" Type="http://schemas.openxmlformats.org/officeDocument/2006/relationships/image" Target="../media/image3.emf" /><Relationship Id="rId25" Type="http://schemas.openxmlformats.org/officeDocument/2006/relationships/image" Target="../media/image3.emf" /><Relationship Id="rId26" Type="http://schemas.openxmlformats.org/officeDocument/2006/relationships/image" Target="../media/image3.emf" /><Relationship Id="rId27" Type="http://schemas.openxmlformats.org/officeDocument/2006/relationships/image" Target="../media/image3.emf" /><Relationship Id="rId28" Type="http://schemas.openxmlformats.org/officeDocument/2006/relationships/image" Target="../media/image3.emf" /><Relationship Id="rId29" Type="http://schemas.openxmlformats.org/officeDocument/2006/relationships/image" Target="../media/image3.emf" /><Relationship Id="rId30" Type="http://schemas.openxmlformats.org/officeDocument/2006/relationships/image" Target="../media/image3.emf" /><Relationship Id="rId31" Type="http://schemas.openxmlformats.org/officeDocument/2006/relationships/image" Target="../media/image3.emf" /><Relationship Id="rId32" Type="http://schemas.openxmlformats.org/officeDocument/2006/relationships/image" Target="../media/image3.emf" /><Relationship Id="rId33" Type="http://schemas.openxmlformats.org/officeDocument/2006/relationships/image" Target="../media/image3.emf" /><Relationship Id="rId34" Type="http://schemas.openxmlformats.org/officeDocument/2006/relationships/image" Target="../media/image3.emf" /><Relationship Id="rId35" Type="http://schemas.openxmlformats.org/officeDocument/2006/relationships/image" Target="../media/image3.emf" /><Relationship Id="rId36" Type="http://schemas.openxmlformats.org/officeDocument/2006/relationships/image" Target="../media/image3.emf" /><Relationship Id="rId37" Type="http://schemas.openxmlformats.org/officeDocument/2006/relationships/image" Target="../media/image3.emf" /><Relationship Id="rId38" Type="http://schemas.openxmlformats.org/officeDocument/2006/relationships/image" Target="../media/image3.emf" /><Relationship Id="rId3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104775</xdr:rowOff>
    </xdr:from>
    <xdr:to>
      <xdr:col>1</xdr:col>
      <xdr:colOff>923925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342900" cy="5238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23.57421875" style="0" customWidth="1"/>
    <col min="3" max="7" width="5.57421875" style="0" customWidth="1"/>
    <col min="8" max="8" width="8.57421875" style="0" customWidth="1"/>
    <col min="10" max="10" width="23.57421875" style="0" customWidth="1"/>
    <col min="11" max="15" width="5.57421875" style="0" customWidth="1"/>
    <col min="16" max="16" width="7.57421875" style="0" customWidth="1"/>
  </cols>
  <sheetData>
    <row r="1" ht="9.75" customHeight="1"/>
    <row r="2" spans="2:16" ht="17.25">
      <c r="B2" s="166" t="s">
        <v>48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4.5" customHeight="1"/>
    <row r="4" spans="2:16" ht="15">
      <c r="B4" s="180" t="s">
        <v>83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ht="4.5" customHeight="1"/>
    <row r="6" spans="2:15" ht="15">
      <c r="B6" s="181" t="s">
        <v>84</v>
      </c>
      <c r="C6" s="182"/>
      <c r="D6" s="182"/>
      <c r="E6" s="182"/>
      <c r="F6" s="182"/>
      <c r="G6" s="182"/>
      <c r="J6" s="181" t="s">
        <v>84</v>
      </c>
      <c r="K6" s="182"/>
      <c r="L6" s="182"/>
      <c r="M6" s="182"/>
      <c r="N6" s="182"/>
      <c r="O6" s="182"/>
    </row>
    <row r="7" spans="2:10" ht="15">
      <c r="B7" s="183" t="s">
        <v>85</v>
      </c>
      <c r="J7" s="183" t="s">
        <v>86</v>
      </c>
    </row>
    <row r="8" spans="2:16" ht="15">
      <c r="B8" s="184" t="s">
        <v>87</v>
      </c>
      <c r="C8" s="185" t="s">
        <v>88</v>
      </c>
      <c r="D8" s="186" t="s">
        <v>89</v>
      </c>
      <c r="E8" s="186" t="s">
        <v>90</v>
      </c>
      <c r="F8" s="186" t="s">
        <v>91</v>
      </c>
      <c r="G8" s="186" t="s">
        <v>40</v>
      </c>
      <c r="H8" s="58"/>
      <c r="J8" s="184" t="s">
        <v>87</v>
      </c>
      <c r="K8" s="185" t="s">
        <v>88</v>
      </c>
      <c r="L8" s="186" t="s">
        <v>89</v>
      </c>
      <c r="M8" s="186" t="s">
        <v>90</v>
      </c>
      <c r="N8" s="186" t="s">
        <v>91</v>
      </c>
      <c r="O8" s="186" t="s">
        <v>40</v>
      </c>
      <c r="P8" s="58"/>
    </row>
    <row r="9" spans="2:16" ht="4.5" customHeight="1">
      <c r="B9" s="187"/>
      <c r="G9" s="188"/>
      <c r="H9" s="189"/>
      <c r="J9" s="187"/>
      <c r="O9" s="188"/>
      <c r="P9" s="189"/>
    </row>
    <row r="10" spans="2:16" ht="15" customHeight="1">
      <c r="B10" s="190" t="s">
        <v>50</v>
      </c>
      <c r="C10" s="191">
        <v>184</v>
      </c>
      <c r="D10" s="192">
        <v>106</v>
      </c>
      <c r="E10" s="192">
        <v>185</v>
      </c>
      <c r="F10" s="192">
        <v>119</v>
      </c>
      <c r="G10" s="192">
        <f aca="true" t="shared" si="0" ref="G10:G15">SUM(D10+F10)</f>
        <v>225</v>
      </c>
      <c r="H10" s="193">
        <f aca="true" t="shared" si="1" ref="H10:H15">SUM(C10:F10)</f>
        <v>594</v>
      </c>
      <c r="J10" s="190" t="s">
        <v>41</v>
      </c>
      <c r="K10" s="191">
        <v>188</v>
      </c>
      <c r="L10" s="192">
        <v>129</v>
      </c>
      <c r="M10" s="192">
        <v>170</v>
      </c>
      <c r="N10" s="192">
        <v>119</v>
      </c>
      <c r="O10" s="192">
        <f aca="true" t="shared" si="2" ref="O10:O15">SUM(L10+N10)</f>
        <v>248</v>
      </c>
      <c r="P10" s="193">
        <f aca="true" t="shared" si="3" ref="P10:P15">SUM(K10:N10)</f>
        <v>606</v>
      </c>
    </row>
    <row r="11" spans="2:16" ht="15">
      <c r="B11" s="194" t="s">
        <v>56</v>
      </c>
      <c r="C11" s="191">
        <v>162</v>
      </c>
      <c r="D11" s="192">
        <v>112</v>
      </c>
      <c r="E11" s="192">
        <v>179</v>
      </c>
      <c r="F11" s="192">
        <v>106</v>
      </c>
      <c r="G11" s="192">
        <f t="shared" si="0"/>
        <v>218</v>
      </c>
      <c r="H11" s="193">
        <f t="shared" si="1"/>
        <v>559</v>
      </c>
      <c r="J11" s="194" t="s">
        <v>59</v>
      </c>
      <c r="K11" s="191">
        <v>204</v>
      </c>
      <c r="L11" s="192">
        <v>125</v>
      </c>
      <c r="M11" s="192">
        <v>189</v>
      </c>
      <c r="N11" s="192">
        <v>160</v>
      </c>
      <c r="O11" s="192">
        <f t="shared" si="2"/>
        <v>285</v>
      </c>
      <c r="P11" s="193">
        <f t="shared" si="3"/>
        <v>678</v>
      </c>
    </row>
    <row r="12" spans="2:16" ht="15">
      <c r="B12" s="194" t="s">
        <v>49</v>
      </c>
      <c r="C12" s="191">
        <v>187</v>
      </c>
      <c r="D12" s="192">
        <v>98</v>
      </c>
      <c r="E12" s="192">
        <v>179</v>
      </c>
      <c r="F12" s="192">
        <v>139</v>
      </c>
      <c r="G12" s="192">
        <f t="shared" si="0"/>
        <v>237</v>
      </c>
      <c r="H12" s="193">
        <f t="shared" si="1"/>
        <v>603</v>
      </c>
      <c r="J12" s="194" t="s">
        <v>39</v>
      </c>
      <c r="K12" s="191">
        <v>174</v>
      </c>
      <c r="L12" s="192">
        <v>78</v>
      </c>
      <c r="M12" s="192">
        <v>166</v>
      </c>
      <c r="N12" s="192">
        <v>79</v>
      </c>
      <c r="O12" s="192">
        <f t="shared" si="2"/>
        <v>157</v>
      </c>
      <c r="P12" s="195">
        <f t="shared" si="3"/>
        <v>497</v>
      </c>
    </row>
    <row r="13" spans="2:16" ht="15">
      <c r="B13" s="194" t="s">
        <v>52</v>
      </c>
      <c r="C13" s="191">
        <v>195</v>
      </c>
      <c r="D13" s="192">
        <v>130</v>
      </c>
      <c r="E13" s="192">
        <v>181</v>
      </c>
      <c r="F13" s="192">
        <v>144</v>
      </c>
      <c r="G13" s="192">
        <f t="shared" si="0"/>
        <v>274</v>
      </c>
      <c r="H13" s="193">
        <f t="shared" si="1"/>
        <v>650</v>
      </c>
      <c r="J13" s="194"/>
      <c r="K13" s="191"/>
      <c r="L13" s="192"/>
      <c r="M13" s="192"/>
      <c r="N13" s="192"/>
      <c r="O13" s="192">
        <f t="shared" si="2"/>
        <v>0</v>
      </c>
      <c r="P13" s="195">
        <f t="shared" si="3"/>
        <v>0</v>
      </c>
    </row>
    <row r="14" spans="2:16" ht="15" customHeight="1">
      <c r="B14" s="194" t="s">
        <v>30</v>
      </c>
      <c r="C14" s="196">
        <v>196</v>
      </c>
      <c r="D14" s="192">
        <v>133</v>
      </c>
      <c r="E14" s="192">
        <v>202</v>
      </c>
      <c r="F14" s="192">
        <v>114</v>
      </c>
      <c r="G14" s="192">
        <f t="shared" si="0"/>
        <v>247</v>
      </c>
      <c r="H14" s="193">
        <f t="shared" si="1"/>
        <v>645</v>
      </c>
      <c r="J14" s="194"/>
      <c r="K14" s="191"/>
      <c r="L14" s="192"/>
      <c r="M14" s="192"/>
      <c r="N14" s="192"/>
      <c r="O14" s="192">
        <f t="shared" si="2"/>
        <v>0</v>
      </c>
      <c r="P14" s="195">
        <f t="shared" si="3"/>
        <v>0</v>
      </c>
    </row>
    <row r="15" spans="2:16" ht="15" customHeight="1">
      <c r="B15" s="197"/>
      <c r="C15" s="191"/>
      <c r="D15" s="192"/>
      <c r="E15" s="192"/>
      <c r="F15" s="192"/>
      <c r="G15" s="192">
        <f t="shared" si="0"/>
        <v>0</v>
      </c>
      <c r="H15" s="195">
        <f t="shared" si="1"/>
        <v>0</v>
      </c>
      <c r="J15" s="197"/>
      <c r="K15" s="191"/>
      <c r="L15" s="192"/>
      <c r="M15" s="192"/>
      <c r="N15" s="192"/>
      <c r="O15" s="192">
        <f t="shared" si="2"/>
        <v>0</v>
      </c>
      <c r="P15" s="195">
        <f t="shared" si="3"/>
        <v>0</v>
      </c>
    </row>
    <row r="16" spans="2:16" ht="15" customHeight="1">
      <c r="B16" s="198"/>
      <c r="C16" s="16"/>
      <c r="D16" s="16"/>
      <c r="E16" s="16"/>
      <c r="F16" s="16"/>
      <c r="G16" s="17">
        <f>SUM(G10:G15)</f>
        <v>1201</v>
      </c>
      <c r="H16" s="17">
        <f>SUM(H10:H15)</f>
        <v>3051</v>
      </c>
      <c r="J16" s="198"/>
      <c r="K16" s="16"/>
      <c r="L16" s="16"/>
      <c r="M16" s="16"/>
      <c r="N16" s="16"/>
      <c r="O16" s="17">
        <f>SUM(O10:O15)</f>
        <v>690</v>
      </c>
      <c r="P16" s="17">
        <f>SUM(P10:P15)</f>
        <v>1781</v>
      </c>
    </row>
    <row r="17" spans="2:16" ht="15" customHeight="1" thickBot="1">
      <c r="B17" s="198"/>
      <c r="C17" s="16"/>
      <c r="D17" s="16"/>
      <c r="E17" s="16"/>
      <c r="F17" s="16"/>
      <c r="G17" s="16"/>
      <c r="H17" s="199">
        <f>MIN(H10:H15)+H11+H10</f>
        <v>1153</v>
      </c>
      <c r="J17" s="198"/>
      <c r="K17" s="16"/>
      <c r="L17" s="16"/>
      <c r="M17" s="16"/>
      <c r="N17" s="16"/>
      <c r="O17" s="16"/>
      <c r="P17" s="199">
        <f>MIN(P10:P15)+P14+P13</f>
        <v>0</v>
      </c>
    </row>
    <row r="18" spans="2:16" ht="19.5" customHeight="1" thickBot="1" thickTop="1">
      <c r="B18" s="198"/>
      <c r="C18" s="16"/>
      <c r="D18" s="16"/>
      <c r="E18" s="16"/>
      <c r="F18" s="16"/>
      <c r="G18" s="16"/>
      <c r="H18" s="200">
        <f>H16-H17</f>
        <v>1898</v>
      </c>
      <c r="J18" s="198"/>
      <c r="K18" s="16"/>
      <c r="L18" s="16"/>
      <c r="M18" s="16"/>
      <c r="N18" s="16"/>
      <c r="O18" s="16"/>
      <c r="P18" s="200">
        <f>P16-P17</f>
        <v>1781</v>
      </c>
    </row>
    <row r="19" ht="15" customHeight="1" thickTop="1"/>
    <row r="20" spans="2:15" ht="15">
      <c r="B20" s="181" t="s">
        <v>84</v>
      </c>
      <c r="C20" s="182"/>
      <c r="D20" s="182"/>
      <c r="E20" s="182"/>
      <c r="F20" s="182"/>
      <c r="G20" s="182"/>
      <c r="J20" s="181" t="s">
        <v>84</v>
      </c>
      <c r="K20" s="182"/>
      <c r="L20" s="182"/>
      <c r="M20" s="182"/>
      <c r="N20" s="182"/>
      <c r="O20" s="182"/>
    </row>
    <row r="21" spans="2:10" ht="15">
      <c r="B21" s="183" t="s">
        <v>85</v>
      </c>
      <c r="J21" s="183" t="s">
        <v>86</v>
      </c>
    </row>
    <row r="22" spans="2:16" ht="15">
      <c r="B22" s="184" t="s">
        <v>92</v>
      </c>
      <c r="C22" s="185" t="s">
        <v>88</v>
      </c>
      <c r="D22" s="186" t="s">
        <v>89</v>
      </c>
      <c r="E22" s="186" t="s">
        <v>90</v>
      </c>
      <c r="F22" s="186" t="s">
        <v>91</v>
      </c>
      <c r="G22" s="186" t="s">
        <v>40</v>
      </c>
      <c r="H22" s="58"/>
      <c r="J22" s="184" t="s">
        <v>92</v>
      </c>
      <c r="K22" s="185" t="s">
        <v>88</v>
      </c>
      <c r="L22" s="186" t="s">
        <v>89</v>
      </c>
      <c r="M22" s="186" t="s">
        <v>90</v>
      </c>
      <c r="N22" s="186" t="s">
        <v>91</v>
      </c>
      <c r="O22" s="186" t="s">
        <v>40</v>
      </c>
      <c r="P22" s="58"/>
    </row>
    <row r="23" spans="2:16" ht="4.5" customHeight="1">
      <c r="B23" s="187"/>
      <c r="G23" s="188"/>
      <c r="H23" s="189"/>
      <c r="J23" s="187"/>
      <c r="O23" s="188"/>
      <c r="P23" s="189"/>
    </row>
    <row r="24" spans="2:16" ht="15">
      <c r="B24" s="190" t="s">
        <v>61</v>
      </c>
      <c r="C24" s="191">
        <v>192</v>
      </c>
      <c r="D24" s="192">
        <v>80</v>
      </c>
      <c r="E24" s="192">
        <v>172</v>
      </c>
      <c r="F24" s="192">
        <v>138</v>
      </c>
      <c r="G24" s="192">
        <f aca="true" t="shared" si="4" ref="G24:G29">SUM(D24+F24)</f>
        <v>218</v>
      </c>
      <c r="H24" s="193">
        <f aca="true" t="shared" si="5" ref="H24:H29">SUM(C24:F24)</f>
        <v>582</v>
      </c>
      <c r="J24" s="190" t="s">
        <v>60</v>
      </c>
      <c r="K24" s="191">
        <v>150</v>
      </c>
      <c r="L24" s="192">
        <v>52</v>
      </c>
      <c r="M24" s="192">
        <v>158</v>
      </c>
      <c r="N24" s="192">
        <v>89</v>
      </c>
      <c r="O24" s="192">
        <f aca="true" t="shared" si="6" ref="O24:O29">SUM(L24+N24)</f>
        <v>141</v>
      </c>
      <c r="P24" s="195">
        <f aca="true" t="shared" si="7" ref="P24:P29">SUM(K24:N24)</f>
        <v>449</v>
      </c>
    </row>
    <row r="25" spans="2:16" ht="15">
      <c r="B25" s="194" t="s">
        <v>71</v>
      </c>
      <c r="C25" s="191">
        <v>179</v>
      </c>
      <c r="D25" s="192">
        <v>115</v>
      </c>
      <c r="E25" s="192">
        <v>178</v>
      </c>
      <c r="F25" s="192">
        <v>89</v>
      </c>
      <c r="G25" s="192">
        <f t="shared" si="4"/>
        <v>204</v>
      </c>
      <c r="H25" s="193">
        <f t="shared" si="5"/>
        <v>561</v>
      </c>
      <c r="J25" s="194" t="s">
        <v>38</v>
      </c>
      <c r="K25" s="191">
        <v>170</v>
      </c>
      <c r="L25" s="192">
        <v>93</v>
      </c>
      <c r="M25" s="192">
        <v>171</v>
      </c>
      <c r="N25" s="192">
        <v>73</v>
      </c>
      <c r="O25" s="192">
        <f t="shared" si="6"/>
        <v>166</v>
      </c>
      <c r="P25" s="201">
        <f t="shared" si="7"/>
        <v>507</v>
      </c>
    </row>
    <row r="26" spans="2:16" ht="15">
      <c r="B26" s="194" t="s">
        <v>51</v>
      </c>
      <c r="C26" s="191">
        <v>183</v>
      </c>
      <c r="D26" s="192">
        <v>111</v>
      </c>
      <c r="E26" s="192">
        <v>173</v>
      </c>
      <c r="F26" s="192">
        <v>92</v>
      </c>
      <c r="G26" s="192">
        <f t="shared" si="4"/>
        <v>203</v>
      </c>
      <c r="H26" s="193">
        <f t="shared" si="5"/>
        <v>559</v>
      </c>
      <c r="J26" s="194" t="s">
        <v>42</v>
      </c>
      <c r="K26" s="191">
        <v>139</v>
      </c>
      <c r="L26" s="192">
        <v>84</v>
      </c>
      <c r="M26" s="192">
        <v>162</v>
      </c>
      <c r="N26" s="192">
        <v>86</v>
      </c>
      <c r="O26" s="192">
        <f t="shared" si="6"/>
        <v>170</v>
      </c>
      <c r="P26" s="202">
        <f t="shared" si="7"/>
        <v>471</v>
      </c>
    </row>
    <row r="27" spans="2:16" ht="15">
      <c r="B27" s="194" t="s">
        <v>70</v>
      </c>
      <c r="C27" s="191">
        <v>146</v>
      </c>
      <c r="D27" s="192">
        <v>58</v>
      </c>
      <c r="E27" s="192">
        <v>145</v>
      </c>
      <c r="F27" s="192">
        <v>69</v>
      </c>
      <c r="G27" s="192">
        <f t="shared" si="4"/>
        <v>127</v>
      </c>
      <c r="H27" s="195">
        <f t="shared" si="5"/>
        <v>418</v>
      </c>
      <c r="J27" s="194"/>
      <c r="K27" s="191"/>
      <c r="L27" s="192"/>
      <c r="M27" s="192"/>
      <c r="N27" s="192"/>
      <c r="O27" s="192">
        <f t="shared" si="6"/>
        <v>0</v>
      </c>
      <c r="P27" s="195">
        <f t="shared" si="7"/>
        <v>0</v>
      </c>
    </row>
    <row r="28" spans="2:16" ht="15">
      <c r="B28" s="194" t="s">
        <v>93</v>
      </c>
      <c r="C28" s="191">
        <v>168</v>
      </c>
      <c r="D28" s="192">
        <v>86</v>
      </c>
      <c r="E28" s="192">
        <v>165</v>
      </c>
      <c r="F28" s="192">
        <v>96</v>
      </c>
      <c r="G28" s="192">
        <f t="shared" si="4"/>
        <v>182</v>
      </c>
      <c r="H28" s="201">
        <f t="shared" si="5"/>
        <v>515</v>
      </c>
      <c r="J28" s="194"/>
      <c r="K28" s="187"/>
      <c r="L28" s="203"/>
      <c r="M28" s="203"/>
      <c r="N28" s="203"/>
      <c r="O28" s="192">
        <f t="shared" si="6"/>
        <v>0</v>
      </c>
      <c r="P28" s="195">
        <f t="shared" si="7"/>
        <v>0</v>
      </c>
    </row>
    <row r="29" spans="1:16" ht="15" customHeight="1">
      <c r="A29" s="18" t="s">
        <v>10</v>
      </c>
      <c r="B29" s="197"/>
      <c r="C29" s="187"/>
      <c r="D29" s="203"/>
      <c r="E29" s="203"/>
      <c r="F29" s="203"/>
      <c r="G29" s="192">
        <f t="shared" si="4"/>
        <v>0</v>
      </c>
      <c r="H29" s="195">
        <f t="shared" si="5"/>
        <v>0</v>
      </c>
      <c r="J29" s="197"/>
      <c r="K29" s="187"/>
      <c r="L29" s="203"/>
      <c r="M29" s="203"/>
      <c r="N29" s="203"/>
      <c r="O29" s="192">
        <f t="shared" si="6"/>
        <v>0</v>
      </c>
      <c r="P29" s="195">
        <f t="shared" si="7"/>
        <v>0</v>
      </c>
    </row>
    <row r="30" spans="7:16" ht="12">
      <c r="G30" s="17">
        <f>SUM(G24:G29)</f>
        <v>934</v>
      </c>
      <c r="H30" s="17">
        <f>SUM(H24:H29)</f>
        <v>2635</v>
      </c>
      <c r="O30" s="17">
        <f>SUM(O24:O29)</f>
        <v>477</v>
      </c>
      <c r="P30" s="17">
        <f>SUM(P24:P29)</f>
        <v>1427</v>
      </c>
    </row>
    <row r="31" spans="7:16" ht="12.75" thickBot="1">
      <c r="G31" s="16"/>
      <c r="H31" s="199">
        <f>MIN(H24:H29)+H27+H28</f>
        <v>933</v>
      </c>
      <c r="O31" s="16"/>
      <c r="P31" s="199">
        <f>MIN(P24:P29)+P28+P27</f>
        <v>0</v>
      </c>
    </row>
    <row r="32" spans="7:16" ht="19.5" customHeight="1" thickBot="1" thickTop="1">
      <c r="G32" s="16"/>
      <c r="H32" s="200">
        <f>H30-H31</f>
        <v>1702</v>
      </c>
      <c r="O32" s="16"/>
      <c r="P32" s="200">
        <f>P30-P31</f>
        <v>1427</v>
      </c>
    </row>
    <row r="33" spans="2:4" ht="15.75" thickTop="1">
      <c r="B33" s="194" t="s">
        <v>0</v>
      </c>
      <c r="C33" s="120" t="s">
        <v>6</v>
      </c>
      <c r="D33" s="120" t="s">
        <v>94</v>
      </c>
    </row>
    <row r="34" spans="2:4" ht="15">
      <c r="B34" s="120" t="s">
        <v>95</v>
      </c>
      <c r="C34" s="204">
        <v>1898</v>
      </c>
      <c r="D34" s="204">
        <v>4</v>
      </c>
    </row>
    <row r="35" spans="2:4" ht="15">
      <c r="B35" s="120" t="s">
        <v>96</v>
      </c>
      <c r="C35" s="204">
        <v>1781</v>
      </c>
      <c r="D35" s="204">
        <v>3</v>
      </c>
    </row>
    <row r="36" spans="2:4" ht="15">
      <c r="B36" s="120" t="s">
        <v>97</v>
      </c>
      <c r="C36" s="204">
        <v>1702</v>
      </c>
      <c r="D36" s="204">
        <v>2</v>
      </c>
    </row>
    <row r="37" spans="2:4" ht="15">
      <c r="B37" s="120" t="s">
        <v>98</v>
      </c>
      <c r="C37" s="204">
        <v>1427</v>
      </c>
      <c r="D37" s="204">
        <v>1</v>
      </c>
    </row>
  </sheetData>
  <sheetProtection/>
  <mergeCells count="2">
    <mergeCell ref="B2:P2"/>
    <mergeCell ref="B4:P4"/>
  </mergeCells>
  <printOptions/>
  <pageMargins left="0" right="0" top="0" bottom="0" header="0.5118110236220472" footer="0.5118110236220472"/>
  <pageSetup orientation="landscape" paperSize="9" scale="89" r:id="rId4"/>
  <drawing r:id="rId3"/>
  <legacyDrawing r:id="rId2"/>
  <oleObjects>
    <oleObject progId="MS_ClipArt_Gallery.5" shapeId="5643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2:W39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.8515625" style="29" customWidth="1"/>
    <col min="2" max="2" width="1.57421875" style="29" customWidth="1"/>
    <col min="3" max="3" width="3.57421875" style="29" customWidth="1"/>
    <col min="4" max="4" width="18.57421875" style="29" customWidth="1"/>
    <col min="5" max="5" width="9.57421875" style="29" customWidth="1"/>
    <col min="6" max="6" width="6.140625" style="29" customWidth="1"/>
    <col min="7" max="7" width="6.8515625" style="29" customWidth="1"/>
    <col min="8" max="8" width="4.8515625" style="29" customWidth="1"/>
    <col min="9" max="9" width="6.8515625" style="29" customWidth="1"/>
    <col min="10" max="10" width="4.8515625" style="29" customWidth="1"/>
    <col min="11" max="11" width="6.8515625" style="29" customWidth="1"/>
    <col min="12" max="12" width="4.8515625" style="29" customWidth="1"/>
    <col min="13" max="13" width="6.8515625" style="29" customWidth="1"/>
    <col min="14" max="14" width="4.8515625" style="29" customWidth="1"/>
    <col min="15" max="15" width="6.8515625" style="29" customWidth="1"/>
    <col min="16" max="16" width="4.8515625" style="29" customWidth="1"/>
    <col min="17" max="17" width="6.8515625" style="29" customWidth="1"/>
    <col min="18" max="18" width="4.8515625" style="29" customWidth="1"/>
    <col min="19" max="19" width="6.8515625" style="29" customWidth="1"/>
    <col min="20" max="20" width="4.8515625" style="29" customWidth="1"/>
    <col min="21" max="21" width="6.8515625" style="29" customWidth="1"/>
    <col min="22" max="22" width="4.8515625" style="29" customWidth="1"/>
    <col min="23" max="23" width="1.8515625" style="29" customWidth="1"/>
    <col min="24" max="16384" width="11.421875" style="29" customWidth="1"/>
  </cols>
  <sheetData>
    <row r="1" ht="4.5" customHeight="1" thickBot="1"/>
    <row r="2" spans="2:23" ht="24.75" customHeight="1" thickTop="1">
      <c r="B2" s="167" t="s">
        <v>79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</row>
    <row r="3" spans="2:23" ht="4.5" customHeight="1">
      <c r="B3" s="97"/>
      <c r="O3" s="1"/>
      <c r="P3" s="112"/>
      <c r="W3" s="43"/>
    </row>
    <row r="4" spans="2:23" ht="16.5" customHeight="1">
      <c r="B4" s="97"/>
      <c r="C4" s="44"/>
      <c r="D4" s="30"/>
      <c r="E4" s="30"/>
      <c r="F4" s="11"/>
      <c r="G4" s="11" t="s">
        <v>10</v>
      </c>
      <c r="H4" s="11"/>
      <c r="I4" s="11"/>
      <c r="J4" s="11"/>
      <c r="K4" s="11"/>
      <c r="L4" s="11"/>
      <c r="M4" s="11"/>
      <c r="N4" s="11"/>
      <c r="O4" s="1"/>
      <c r="P4" s="1"/>
      <c r="W4" s="43"/>
    </row>
    <row r="5" spans="2:23" ht="4.5" customHeight="1" thickBot="1">
      <c r="B5" s="97"/>
      <c r="D5" s="29" t="s">
        <v>10</v>
      </c>
      <c r="O5" s="1"/>
      <c r="P5" s="1"/>
      <c r="W5" s="43"/>
    </row>
    <row r="6" spans="2:23" ht="22.5" customHeight="1" thickTop="1">
      <c r="B6" s="97"/>
      <c r="C6" s="31"/>
      <c r="D6" s="32" t="s">
        <v>0</v>
      </c>
      <c r="E6" s="33"/>
      <c r="F6" s="34"/>
      <c r="G6" s="45" t="s">
        <v>1</v>
      </c>
      <c r="H6" s="46"/>
      <c r="I6" s="47" t="s">
        <v>2</v>
      </c>
      <c r="J6" s="46"/>
      <c r="K6" s="47" t="s">
        <v>3</v>
      </c>
      <c r="L6" s="46"/>
      <c r="M6" s="47" t="s">
        <v>4</v>
      </c>
      <c r="N6" s="46"/>
      <c r="O6" s="47" t="s">
        <v>73</v>
      </c>
      <c r="P6" s="46"/>
      <c r="Q6" s="47" t="s">
        <v>74</v>
      </c>
      <c r="R6" s="46"/>
      <c r="S6" s="47" t="s">
        <v>75</v>
      </c>
      <c r="T6" s="46"/>
      <c r="U6" s="47" t="s">
        <v>76</v>
      </c>
      <c r="V6" s="48"/>
      <c r="W6" s="43"/>
    </row>
    <row r="7" spans="2:23" ht="21" customHeight="1" thickBot="1">
      <c r="B7" s="97"/>
      <c r="C7" s="35"/>
      <c r="D7" s="2" t="s">
        <v>28</v>
      </c>
      <c r="E7" s="49" t="s">
        <v>6</v>
      </c>
      <c r="F7" s="3" t="s">
        <v>7</v>
      </c>
      <c r="G7" s="12" t="s">
        <v>6</v>
      </c>
      <c r="H7" s="4" t="s">
        <v>7</v>
      </c>
      <c r="I7" s="5" t="s">
        <v>6</v>
      </c>
      <c r="J7" s="4" t="s">
        <v>7</v>
      </c>
      <c r="K7" s="5" t="s">
        <v>6</v>
      </c>
      <c r="L7" s="4" t="s">
        <v>7</v>
      </c>
      <c r="M7" s="5" t="s">
        <v>6</v>
      </c>
      <c r="N7" s="4" t="s">
        <v>7</v>
      </c>
      <c r="O7" s="5" t="s">
        <v>6</v>
      </c>
      <c r="P7" s="4" t="s">
        <v>7</v>
      </c>
      <c r="Q7" s="5" t="s">
        <v>6</v>
      </c>
      <c r="R7" s="4" t="s">
        <v>7</v>
      </c>
      <c r="S7" s="5" t="s">
        <v>6</v>
      </c>
      <c r="T7" s="4" t="s">
        <v>7</v>
      </c>
      <c r="U7" s="5" t="s">
        <v>6</v>
      </c>
      <c r="V7" s="50" t="s">
        <v>7</v>
      </c>
      <c r="W7" s="43"/>
    </row>
    <row r="8" spans="2:23" ht="24.75" customHeight="1">
      <c r="B8" s="97"/>
      <c r="C8" s="51">
        <v>1</v>
      </c>
      <c r="D8" s="98" t="s">
        <v>62</v>
      </c>
      <c r="E8" s="99">
        <f aca="true" t="shared" si="0" ref="E8:F11">SUM(G8+I8+K8+M8+O8+Q8+S8+U8)</f>
        <v>7562</v>
      </c>
      <c r="F8" s="121">
        <f t="shared" si="0"/>
        <v>16</v>
      </c>
      <c r="G8" s="100">
        <v>1872</v>
      </c>
      <c r="H8" s="52">
        <v>4</v>
      </c>
      <c r="I8" s="101">
        <v>1903</v>
      </c>
      <c r="J8" s="52">
        <v>4</v>
      </c>
      <c r="K8" s="101">
        <v>1889</v>
      </c>
      <c r="L8" s="52">
        <v>4</v>
      </c>
      <c r="M8" s="101">
        <v>1898</v>
      </c>
      <c r="N8" s="52">
        <v>4</v>
      </c>
      <c r="O8" s="101"/>
      <c r="P8" s="52"/>
      <c r="Q8" s="101"/>
      <c r="R8" s="52"/>
      <c r="S8" s="101"/>
      <c r="T8" s="52"/>
      <c r="U8" s="101"/>
      <c r="V8" s="102"/>
      <c r="W8" s="43"/>
    </row>
    <row r="9" spans="2:23" ht="24.75" customHeight="1">
      <c r="B9" s="97"/>
      <c r="C9" s="53">
        <v>2</v>
      </c>
      <c r="D9" s="54" t="s">
        <v>58</v>
      </c>
      <c r="E9" s="103">
        <f t="shared" si="0"/>
        <v>7243</v>
      </c>
      <c r="F9" s="122">
        <f t="shared" si="0"/>
        <v>12</v>
      </c>
      <c r="G9" s="104">
        <v>1816</v>
      </c>
      <c r="H9" s="55">
        <v>3</v>
      </c>
      <c r="I9" s="105">
        <v>1801</v>
      </c>
      <c r="J9" s="55">
        <v>3</v>
      </c>
      <c r="K9" s="105">
        <v>1845</v>
      </c>
      <c r="L9" s="55">
        <v>3</v>
      </c>
      <c r="M9" s="105">
        <v>1781</v>
      </c>
      <c r="N9" s="55">
        <v>3</v>
      </c>
      <c r="O9" s="105"/>
      <c r="P9" s="55"/>
      <c r="Q9" s="105"/>
      <c r="R9" s="55"/>
      <c r="S9" s="105"/>
      <c r="T9" s="55"/>
      <c r="U9" s="105"/>
      <c r="V9" s="106"/>
      <c r="W9" s="43"/>
    </row>
    <row r="10" spans="2:23" ht="24.75" customHeight="1">
      <c r="B10" s="97"/>
      <c r="C10" s="123">
        <v>3</v>
      </c>
      <c r="D10" s="54" t="s">
        <v>63</v>
      </c>
      <c r="E10" s="103">
        <f t="shared" si="0"/>
        <v>6790</v>
      </c>
      <c r="F10" s="122">
        <f t="shared" si="0"/>
        <v>8</v>
      </c>
      <c r="G10" s="124">
        <v>1688</v>
      </c>
      <c r="H10" s="125">
        <v>2</v>
      </c>
      <c r="I10" s="126">
        <v>1654</v>
      </c>
      <c r="J10" s="125">
        <v>2</v>
      </c>
      <c r="K10" s="126">
        <v>1746</v>
      </c>
      <c r="L10" s="125">
        <v>2</v>
      </c>
      <c r="M10" s="126">
        <v>1702</v>
      </c>
      <c r="N10" s="125">
        <v>2</v>
      </c>
      <c r="O10" s="126"/>
      <c r="P10" s="125"/>
      <c r="Q10" s="126"/>
      <c r="R10" s="125"/>
      <c r="S10" s="126"/>
      <c r="T10" s="125"/>
      <c r="U10" s="126"/>
      <c r="V10" s="127"/>
      <c r="W10" s="43"/>
    </row>
    <row r="11" spans="2:23" ht="24.75" customHeight="1" thickBot="1">
      <c r="B11" s="97"/>
      <c r="C11" s="113">
        <v>5</v>
      </c>
      <c r="D11" s="59" t="s">
        <v>53</v>
      </c>
      <c r="E11" s="128">
        <f t="shared" si="0"/>
        <v>5936</v>
      </c>
      <c r="F11" s="129">
        <f t="shared" si="0"/>
        <v>4</v>
      </c>
      <c r="G11" s="107">
        <v>1513</v>
      </c>
      <c r="H11" s="56">
        <v>1</v>
      </c>
      <c r="I11" s="108">
        <v>1478</v>
      </c>
      <c r="J11" s="56">
        <v>1</v>
      </c>
      <c r="K11" s="108">
        <v>1518</v>
      </c>
      <c r="L11" s="56">
        <v>1</v>
      </c>
      <c r="M11" s="108">
        <v>1427</v>
      </c>
      <c r="N11" s="56">
        <v>1</v>
      </c>
      <c r="O11" s="108"/>
      <c r="P11" s="56"/>
      <c r="Q11" s="108"/>
      <c r="R11" s="56"/>
      <c r="S11" s="108"/>
      <c r="T11" s="56"/>
      <c r="U11" s="108"/>
      <c r="V11" s="109"/>
      <c r="W11" s="43"/>
    </row>
    <row r="12" spans="2:23" ht="19.5" customHeight="1" thickTop="1">
      <c r="B12" s="97"/>
      <c r="E12" s="1"/>
      <c r="F12" s="36"/>
      <c r="G12" s="170" t="s">
        <v>80</v>
      </c>
      <c r="H12" s="171"/>
      <c r="I12" s="172" t="s">
        <v>81</v>
      </c>
      <c r="J12" s="173"/>
      <c r="K12" s="174">
        <v>43400</v>
      </c>
      <c r="L12" s="175"/>
      <c r="M12" s="174">
        <v>43428</v>
      </c>
      <c r="N12" s="176"/>
      <c r="O12" s="170" t="s">
        <v>82</v>
      </c>
      <c r="P12" s="171"/>
      <c r="Q12" s="170" t="s">
        <v>10</v>
      </c>
      <c r="R12" s="171"/>
      <c r="S12" s="174" t="s">
        <v>10</v>
      </c>
      <c r="T12" s="175"/>
      <c r="U12" s="174" t="s">
        <v>10</v>
      </c>
      <c r="V12" s="176"/>
      <c r="W12" s="43"/>
    </row>
    <row r="13" spans="2:23" ht="4.5" customHeight="1">
      <c r="B13" s="97"/>
      <c r="G13" s="1" t="s">
        <v>10</v>
      </c>
      <c r="H13" s="1"/>
      <c r="I13" s="1"/>
      <c r="J13" s="1"/>
      <c r="K13" s="1"/>
      <c r="L13" s="1"/>
      <c r="M13" s="1"/>
      <c r="N13" s="1"/>
      <c r="O13" s="1"/>
      <c r="P13" s="1"/>
      <c r="W13" s="43"/>
    </row>
    <row r="14" spans="2:23" ht="30" customHeight="1">
      <c r="B14" s="97"/>
      <c r="G14" s="1"/>
      <c r="H14" s="1"/>
      <c r="I14" s="1"/>
      <c r="J14" s="1"/>
      <c r="K14" s="1"/>
      <c r="L14" s="1"/>
      <c r="M14" s="1"/>
      <c r="N14" s="1"/>
      <c r="O14" s="1"/>
      <c r="P14" s="1"/>
      <c r="W14" s="43"/>
    </row>
    <row r="15" spans="2:23" ht="24.75" customHeight="1">
      <c r="B15" s="114"/>
      <c r="C15"/>
      <c r="D15"/>
      <c r="E15"/>
      <c r="F15"/>
      <c r="G15"/>
      <c r="H15"/>
      <c r="I15"/>
      <c r="J15"/>
      <c r="K15"/>
      <c r="L15"/>
      <c r="M15"/>
      <c r="N15"/>
      <c r="O15"/>
      <c r="P15" s="1"/>
      <c r="W15" s="43"/>
    </row>
    <row r="16" spans="2:23" ht="24.75" customHeight="1">
      <c r="B16" s="114"/>
      <c r="C16"/>
      <c r="D16"/>
      <c r="E16"/>
      <c r="F16"/>
      <c r="G16"/>
      <c r="H16"/>
      <c r="I16"/>
      <c r="J16"/>
      <c r="K16"/>
      <c r="L16"/>
      <c r="M16"/>
      <c r="N16"/>
      <c r="O16"/>
      <c r="P16" s="1"/>
      <c r="W16" s="43"/>
    </row>
    <row r="17" spans="2:23" ht="19.5" customHeight="1">
      <c r="B17" s="114"/>
      <c r="C17"/>
      <c r="D17"/>
      <c r="E17"/>
      <c r="F17"/>
      <c r="G17"/>
      <c r="H17"/>
      <c r="I17"/>
      <c r="J17"/>
      <c r="K17"/>
      <c r="L17"/>
      <c r="M17"/>
      <c r="N17"/>
      <c r="O17"/>
      <c r="P17" s="1"/>
      <c r="W17" s="43"/>
    </row>
    <row r="18" spans="2:23" ht="12.75">
      <c r="B18" s="114"/>
      <c r="C18"/>
      <c r="D18"/>
      <c r="E18"/>
      <c r="F18"/>
      <c r="G18"/>
      <c r="H18"/>
      <c r="I18"/>
      <c r="J18"/>
      <c r="K18"/>
      <c r="L18"/>
      <c r="M18"/>
      <c r="N18"/>
      <c r="O18"/>
      <c r="P18" s="1"/>
      <c r="W18" s="43"/>
    </row>
    <row r="19" spans="2:23" ht="12.75">
      <c r="B19" s="114"/>
      <c r="C19"/>
      <c r="D19"/>
      <c r="E19"/>
      <c r="F19"/>
      <c r="G19"/>
      <c r="H19"/>
      <c r="I19"/>
      <c r="J19"/>
      <c r="K19"/>
      <c r="L19"/>
      <c r="M19"/>
      <c r="N19"/>
      <c r="O19"/>
      <c r="P19" s="1"/>
      <c r="W19" s="43"/>
    </row>
    <row r="20" spans="2:23" ht="12">
      <c r="B20" s="114"/>
      <c r="C20"/>
      <c r="D20"/>
      <c r="E20"/>
      <c r="F20"/>
      <c r="G20"/>
      <c r="H20"/>
      <c r="I20"/>
      <c r="J20"/>
      <c r="K20"/>
      <c r="L20"/>
      <c r="M20"/>
      <c r="N20"/>
      <c r="O20"/>
      <c r="P20" s="1"/>
      <c r="W20" s="43"/>
    </row>
    <row r="21" spans="2:23" ht="24.75" customHeight="1" thickBot="1"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37"/>
      <c r="Q21" s="37"/>
      <c r="R21" s="37"/>
      <c r="S21" s="37"/>
      <c r="T21" s="37"/>
      <c r="U21" s="37"/>
      <c r="V21" s="37"/>
      <c r="W21" s="57"/>
    </row>
    <row r="22" spans="2:16" ht="24.75" customHeight="1" thickTop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"/>
    </row>
    <row r="23" spans="2:16" ht="24.7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"/>
    </row>
    <row r="24" spans="2:16" ht="12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"/>
    </row>
    <row r="25" spans="2:16" ht="12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"/>
    </row>
    <row r="26" spans="2:16" ht="12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"/>
    </row>
    <row r="27" spans="2:16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ht="12.75">
      <c r="P38" s="1"/>
    </row>
    <row r="39" ht="12">
      <c r="P39" s="1"/>
    </row>
  </sheetData>
  <sheetProtection/>
  <mergeCells count="9">
    <mergeCell ref="U12:V12"/>
    <mergeCell ref="I12:J12"/>
    <mergeCell ref="K12:L12"/>
    <mergeCell ref="M12:N12"/>
    <mergeCell ref="O12:P12"/>
    <mergeCell ref="Q12:R12"/>
    <mergeCell ref="S12:T12"/>
    <mergeCell ref="B2:W2"/>
    <mergeCell ref="G12:H12"/>
  </mergeCells>
  <printOptions/>
  <pageMargins left="0.7" right="0.7" top="0.787401575" bottom="0.787401575" header="0.3" footer="0.3"/>
  <pageSetup orientation="portrait" paperSize="9"/>
  <legacyDrawing r:id="rId40"/>
  <oleObjects>
    <oleObject progId="MSPhotoEd.3" shapeId="47302" r:id="rId1"/>
    <oleObject progId="MSPhotoEd.3" shapeId="47303" r:id="rId2"/>
    <oleObject progId="MSPhotoEd.3" shapeId="47304" r:id="rId3"/>
    <oleObject progId="MSPhotoEd.3" shapeId="47305" r:id="rId4"/>
    <oleObject progId="MSPhotoEd.3" shapeId="47306" r:id="rId5"/>
    <oleObject progId="MSPhotoEd.3" shapeId="47307" r:id="rId6"/>
    <oleObject progId="MSPhotoEd.3" shapeId="47308" r:id="rId7"/>
    <oleObject progId="MSPhotoEd.3" shapeId="47309" r:id="rId8"/>
    <oleObject progId="MSPhotoEd.3" shapeId="47310" r:id="rId9"/>
    <oleObject progId="MSPhotoEd.3" shapeId="47311" r:id="rId10"/>
    <oleObject progId="MSPhotoEd.3" shapeId="47312" r:id="rId11"/>
    <oleObject progId="MSPhotoEd.3" shapeId="47313" r:id="rId12"/>
    <oleObject progId="MSPhotoEd.3" shapeId="47314" r:id="rId13"/>
    <oleObject progId="MSPhotoEd.3" shapeId="47315" r:id="rId14"/>
    <oleObject progId="MSPhotoEd.3" shapeId="47316" r:id="rId15"/>
    <oleObject progId="MSPhotoEd.3" shapeId="47317" r:id="rId16"/>
    <oleObject progId="MSPhotoEd.3" shapeId="47318" r:id="rId17"/>
    <oleObject progId="MSPhotoEd.3" shapeId="47319" r:id="rId18"/>
    <oleObject progId="MSPhotoEd.3" shapeId="47320" r:id="rId19"/>
    <oleObject progId="MSPhotoEd.3" shapeId="47321" r:id="rId20"/>
    <oleObject progId="MSPhotoEd.3" shapeId="47322" r:id="rId21"/>
    <oleObject progId="MSPhotoEd.3" shapeId="47323" r:id="rId22"/>
    <oleObject progId="MSPhotoEd.3" shapeId="47324" r:id="rId23"/>
    <oleObject progId="MSPhotoEd.3" shapeId="47325" r:id="rId24"/>
    <oleObject progId="MSPhotoEd.3" shapeId="47326" r:id="rId25"/>
    <oleObject progId="MSPhotoEd.3" shapeId="47327" r:id="rId26"/>
    <oleObject progId="MSPhotoEd.3" shapeId="47328" r:id="rId27"/>
    <oleObject progId="MSPhotoEd.3" shapeId="47329" r:id="rId28"/>
    <oleObject progId="MSPhotoEd.3" shapeId="47330" r:id="rId29"/>
    <oleObject progId="MSPhotoEd.3" shapeId="47331" r:id="rId30"/>
    <oleObject progId="MSPhotoEd.3" shapeId="47332" r:id="rId31"/>
    <oleObject progId="MSPhotoEd.3" shapeId="47333" r:id="rId32"/>
    <oleObject progId="MSPhotoEd.3" shapeId="47334" r:id="rId33"/>
    <oleObject progId="MSPhotoEd.3" shapeId="47335" r:id="rId34"/>
    <oleObject progId="MSPhotoEd.3" shapeId="47336" r:id="rId35"/>
    <oleObject progId="MSPhotoEd.3" shapeId="47337" r:id="rId36"/>
    <oleObject progId="MSPhotoEd.3" shapeId="210842" r:id="rId37"/>
    <oleObject progId="MSPhotoEd.3" shapeId="202700" r:id="rId38"/>
    <oleObject progId="MSPhotoEd.3" shapeId="568006" r:id="rId39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AE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29" customWidth="1"/>
    <col min="2" max="2" width="3.421875" style="29" customWidth="1"/>
    <col min="3" max="3" width="17.57421875" style="29" customWidth="1"/>
    <col min="4" max="4" width="11.57421875" style="29" customWidth="1"/>
    <col min="5" max="5" width="7.57421875" style="29" customWidth="1"/>
    <col min="6" max="7" width="5.57421875" style="29" customWidth="1"/>
    <col min="8" max="8" width="6.57421875" style="29" customWidth="1"/>
    <col min="9" max="9" width="4.57421875" style="29" customWidth="1"/>
    <col min="10" max="10" width="2.57421875" style="29" customWidth="1"/>
    <col min="11" max="11" width="4.57421875" style="29" customWidth="1"/>
    <col min="12" max="12" width="2.57421875" style="29" customWidth="1"/>
    <col min="13" max="13" width="4.57421875" style="29" customWidth="1"/>
    <col min="14" max="14" width="2.57421875" style="29" customWidth="1"/>
    <col min="15" max="15" width="4.57421875" style="29" customWidth="1"/>
    <col min="16" max="16" width="2.57421875" style="29" customWidth="1"/>
    <col min="17" max="17" width="4.57421875" style="29" customWidth="1"/>
    <col min="18" max="18" width="2.57421875" style="29" customWidth="1"/>
    <col min="19" max="19" width="4.57421875" style="29" customWidth="1"/>
    <col min="20" max="20" width="2.57421875" style="29" customWidth="1"/>
    <col min="21" max="21" width="4.57421875" style="29" customWidth="1"/>
    <col min="22" max="22" width="2.57421875" style="29" customWidth="1"/>
    <col min="23" max="23" width="4.57421875" style="29" customWidth="1"/>
    <col min="24" max="24" width="2.57421875" style="29" customWidth="1"/>
    <col min="25" max="25" width="4.57421875" style="29" customWidth="1"/>
    <col min="26" max="26" width="2.57421875" style="29" customWidth="1"/>
    <col min="27" max="27" width="4.57421875" style="29" customWidth="1"/>
    <col min="28" max="28" width="2.57421875" style="29" customWidth="1"/>
    <col min="29" max="29" width="4.57421875" style="29" customWidth="1"/>
    <col min="30" max="31" width="2.57421875" style="29" customWidth="1"/>
    <col min="32" max="32" width="4.57421875" style="29" customWidth="1"/>
    <col min="33" max="16384" width="11.421875" style="29" customWidth="1"/>
  </cols>
  <sheetData>
    <row r="1" ht="7.5" customHeight="1"/>
    <row r="2" spans="3:30" ht="19.5" customHeight="1">
      <c r="C2" s="178" t="s">
        <v>99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ht="7.5" customHeight="1" thickBot="1"/>
    <row r="4" spans="2:30" ht="12.75">
      <c r="B4" s="130" t="s">
        <v>11</v>
      </c>
      <c r="C4" s="131" t="s">
        <v>12</v>
      </c>
      <c r="D4" s="131" t="s">
        <v>5</v>
      </c>
      <c r="E4" s="131" t="s">
        <v>13</v>
      </c>
      <c r="F4" s="131" t="s">
        <v>14</v>
      </c>
      <c r="G4" s="131" t="s">
        <v>15</v>
      </c>
      <c r="H4" s="132" t="s">
        <v>16</v>
      </c>
      <c r="I4" s="133">
        <v>1</v>
      </c>
      <c r="J4" s="134" t="s">
        <v>10</v>
      </c>
      <c r="K4" s="135">
        <v>2</v>
      </c>
      <c r="L4" s="134" t="s">
        <v>10</v>
      </c>
      <c r="M4" s="135">
        <v>3</v>
      </c>
      <c r="N4" s="134" t="s">
        <v>10</v>
      </c>
      <c r="O4" s="135">
        <v>4</v>
      </c>
      <c r="P4" s="134" t="s">
        <v>10</v>
      </c>
      <c r="Q4" s="135">
        <v>5</v>
      </c>
      <c r="R4" s="134" t="s">
        <v>10</v>
      </c>
      <c r="S4" s="135">
        <v>6</v>
      </c>
      <c r="T4" s="134" t="s">
        <v>10</v>
      </c>
      <c r="U4" s="135">
        <v>7</v>
      </c>
      <c r="V4" s="134" t="s">
        <v>10</v>
      </c>
      <c r="W4" s="135">
        <v>8</v>
      </c>
      <c r="X4" s="136"/>
      <c r="Y4" s="135">
        <v>9</v>
      </c>
      <c r="Z4" s="134"/>
      <c r="AA4" s="137">
        <v>10</v>
      </c>
      <c r="AB4" s="138"/>
      <c r="AC4" s="139">
        <v>11</v>
      </c>
      <c r="AD4" s="140"/>
    </row>
    <row r="5" spans="2:30" ht="15" customHeight="1">
      <c r="B5" s="141">
        <v>1</v>
      </c>
      <c r="C5" s="7" t="s">
        <v>38</v>
      </c>
      <c r="D5" s="8" t="s">
        <v>18</v>
      </c>
      <c r="E5" s="28">
        <f>AVERAGE(I5,K5,M5,O5,Q5,S5,U5,W5,Y5,AA5,AC5)</f>
        <v>532.5</v>
      </c>
      <c r="F5" s="8">
        <f>MAX(I5,K5,M5,O5,Q5,S5,U5,W5,Y5,AA5,AC5)</f>
        <v>555</v>
      </c>
      <c r="G5" s="8">
        <f>MIN(I5,K5,M5,O5,Q5,S5,U5,W5,W5,Y5,AA5,AC5)</f>
        <v>507</v>
      </c>
      <c r="H5" s="14">
        <f>SUM(I5,K5,M5,O5,Q5,S5,U5,W5,Y5,AA5,AC5)</f>
        <v>2130</v>
      </c>
      <c r="I5" s="61">
        <v>529</v>
      </c>
      <c r="J5" s="142">
        <v>1</v>
      </c>
      <c r="K5" s="62">
        <v>555</v>
      </c>
      <c r="L5" s="119">
        <v>1</v>
      </c>
      <c r="M5" s="62">
        <v>539</v>
      </c>
      <c r="N5" s="119">
        <v>1</v>
      </c>
      <c r="O5" s="62">
        <v>507</v>
      </c>
      <c r="P5" s="119">
        <v>1</v>
      </c>
      <c r="Q5" s="62"/>
      <c r="R5" s="66"/>
      <c r="S5" s="62"/>
      <c r="T5" s="66"/>
      <c r="U5" s="62"/>
      <c r="V5" s="66"/>
      <c r="W5" s="62"/>
      <c r="X5" s="66"/>
      <c r="Y5" s="62"/>
      <c r="Z5" s="143"/>
      <c r="AA5" s="64"/>
      <c r="AB5" s="144"/>
      <c r="AC5" s="64"/>
      <c r="AD5" s="145"/>
    </row>
    <row r="6" spans="2:30" ht="15" customHeight="1">
      <c r="B6" s="146">
        <v>2</v>
      </c>
      <c r="C6" s="15" t="s">
        <v>39</v>
      </c>
      <c r="D6" s="8" t="s">
        <v>9</v>
      </c>
      <c r="E6" s="28">
        <f>AVERAGE(I6,K6,M6,O6,Q6,S6,U6,W6,Y6,AA6,AC6)</f>
        <v>494.75</v>
      </c>
      <c r="F6" s="8">
        <f>MAX(I6,K6,M6,O6,Q6,S6,U6,W6,Y6,AA6,AC6)</f>
        <v>524</v>
      </c>
      <c r="G6" s="8">
        <f>MIN(I6,K6,M6,O6,Q6,S6,U6,W6,W6,Y6,AA6,AC6)</f>
        <v>458</v>
      </c>
      <c r="H6" s="14">
        <f>SUM(I6,K6,M6,O6,Q6,S6,U6,W6,Y6,AA6,AC6)</f>
        <v>1979</v>
      </c>
      <c r="I6" s="111">
        <v>524</v>
      </c>
      <c r="J6" s="147">
        <v>2</v>
      </c>
      <c r="K6" s="148">
        <v>500</v>
      </c>
      <c r="L6" s="149">
        <v>2</v>
      </c>
      <c r="M6" s="148">
        <v>458</v>
      </c>
      <c r="N6" s="149">
        <v>4</v>
      </c>
      <c r="O6" s="148">
        <v>497</v>
      </c>
      <c r="P6" s="149">
        <v>2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205"/>
    </row>
    <row r="7" spans="2:30" ht="15" customHeight="1">
      <c r="B7" s="141">
        <v>3</v>
      </c>
      <c r="C7" s="15" t="s">
        <v>60</v>
      </c>
      <c r="D7" s="8" t="s">
        <v>18</v>
      </c>
      <c r="E7" s="28">
        <f>AVERAGE(I7,K7,M7,O7,Q7,S7,U7,W7,Y7,AA7,AC7)</f>
        <v>461</v>
      </c>
      <c r="F7" s="8">
        <f>MAX(I7,K7,M7,O7,Q7,S7,U7,W7,Y7,AA7,AC7)</f>
        <v>482</v>
      </c>
      <c r="G7" s="8">
        <f>MIN(I7,K7,M7,O7,Q7,S7,U7,W7,W7,Y7,AA7,AC7)</f>
        <v>449</v>
      </c>
      <c r="H7" s="14">
        <f>SUM(I7,K7,M7,O7,Q7,S7,U7,W7,Y7,AA7,AC7)</f>
        <v>1383</v>
      </c>
      <c r="I7" s="111">
        <v>452</v>
      </c>
      <c r="J7" s="150">
        <v>3</v>
      </c>
      <c r="K7" s="148"/>
      <c r="L7" s="148"/>
      <c r="M7" s="148">
        <v>482</v>
      </c>
      <c r="N7" s="149">
        <v>2</v>
      </c>
      <c r="O7" s="148">
        <v>449</v>
      </c>
      <c r="P7" s="149">
        <v>3</v>
      </c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206"/>
    </row>
    <row r="8" spans="2:30" ht="15" customHeight="1">
      <c r="B8" s="141">
        <v>4</v>
      </c>
      <c r="C8" s="15" t="s">
        <v>70</v>
      </c>
      <c r="D8" s="8" t="s">
        <v>8</v>
      </c>
      <c r="E8" s="28">
        <f>AVERAGE(I8,K8,M8,O8,Q8,S8,U8,W8,Y8,AA8,AC8)</f>
        <v>421.75</v>
      </c>
      <c r="F8" s="8">
        <f>MAX(I8,K8,M8,O8,Q8,S8,U8,W8,Y8,AA8,AC8)</f>
        <v>464</v>
      </c>
      <c r="G8" s="8">
        <f>MIN(I8,K8,M8,O8,Q8,S8,U8,W8,W8,Y8,AA8,AC8)</f>
        <v>397</v>
      </c>
      <c r="H8" s="14">
        <f>SUM(I8,K8,M8,O8,Q8,S8,U8,W8,Y8,AA8,AC8)</f>
        <v>1687</v>
      </c>
      <c r="I8" s="111">
        <v>397</v>
      </c>
      <c r="J8" s="150">
        <v>4</v>
      </c>
      <c r="K8" s="148">
        <v>408</v>
      </c>
      <c r="L8" s="149">
        <v>3</v>
      </c>
      <c r="M8" s="148">
        <v>464</v>
      </c>
      <c r="N8" s="149">
        <v>3</v>
      </c>
      <c r="O8" s="148">
        <v>418</v>
      </c>
      <c r="P8" s="149">
        <v>4</v>
      </c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206"/>
    </row>
    <row r="9" spans="2:30" ht="15" customHeight="1" thickBot="1">
      <c r="B9" s="151">
        <v>5</v>
      </c>
      <c r="C9" s="152" t="s">
        <v>77</v>
      </c>
      <c r="D9" s="153" t="s">
        <v>54</v>
      </c>
      <c r="E9" s="94" t="e">
        <f>AVERAGE(I9,K9,M9,O9,Q9,S9,U9,W9,Y9,AA9,AC9)</f>
        <v>#DIV/0!</v>
      </c>
      <c r="F9" s="73">
        <f>MAX(I9,K9,M9,O9,Q9,S9,U9,W9,Y9,AA9,AC9)</f>
        <v>0</v>
      </c>
      <c r="G9" s="73">
        <f>MIN(I9,K9,M9,O9,Q9,S9,U9,W9,W9,Y9,AA9,AC9)</f>
        <v>0</v>
      </c>
      <c r="H9" s="110">
        <f>SUM(I9,K9,M9,O9,Q9,S9,U9,W9,Y9,AA9,AC9)</f>
        <v>0</v>
      </c>
      <c r="I9" s="15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155"/>
    </row>
    <row r="10" spans="2:30" ht="7.5" customHeight="1">
      <c r="B10" s="1"/>
      <c r="C10" s="1"/>
      <c r="D10" s="15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9.5" customHeight="1">
      <c r="B11" s="178" t="s">
        <v>78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2:31" ht="7.5" customHeight="1" thickBot="1">
      <c r="B12" s="157" t="s">
        <v>10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"/>
      <c r="AD12" s="1"/>
      <c r="AE12" s="1"/>
    </row>
    <row r="13" spans="2:31" ht="12.75">
      <c r="B13" s="130" t="s">
        <v>11</v>
      </c>
      <c r="C13" s="131" t="s">
        <v>12</v>
      </c>
      <c r="D13" s="131" t="s">
        <v>5</v>
      </c>
      <c r="E13" s="131" t="s">
        <v>13</v>
      </c>
      <c r="F13" s="131" t="s">
        <v>14</v>
      </c>
      <c r="G13" s="131" t="s">
        <v>15</v>
      </c>
      <c r="H13" s="132" t="s">
        <v>16</v>
      </c>
      <c r="I13" s="133">
        <v>1</v>
      </c>
      <c r="J13" s="134" t="s">
        <v>10</v>
      </c>
      <c r="K13" s="135">
        <v>2</v>
      </c>
      <c r="L13" s="134" t="s">
        <v>10</v>
      </c>
      <c r="M13" s="135">
        <v>3</v>
      </c>
      <c r="N13" s="134" t="s">
        <v>10</v>
      </c>
      <c r="O13" s="135">
        <v>4</v>
      </c>
      <c r="P13" s="134" t="s">
        <v>10</v>
      </c>
      <c r="Q13" s="135">
        <v>5</v>
      </c>
      <c r="R13" s="134" t="s">
        <v>10</v>
      </c>
      <c r="S13" s="135">
        <v>6</v>
      </c>
      <c r="T13" s="134" t="s">
        <v>10</v>
      </c>
      <c r="U13" s="135">
        <v>7</v>
      </c>
      <c r="V13" s="134" t="s">
        <v>10</v>
      </c>
      <c r="W13" s="135">
        <v>8</v>
      </c>
      <c r="X13" s="136"/>
      <c r="Y13" s="135">
        <v>9</v>
      </c>
      <c r="Z13" s="134"/>
      <c r="AA13" s="137">
        <v>10</v>
      </c>
      <c r="AB13" s="138"/>
      <c r="AC13" s="139">
        <v>11</v>
      </c>
      <c r="AD13" s="140"/>
      <c r="AE13" s="1"/>
    </row>
    <row r="14" spans="2:31" ht="15" customHeight="1">
      <c r="B14" s="141">
        <v>1</v>
      </c>
      <c r="C14" s="7" t="s">
        <v>47</v>
      </c>
      <c r="D14" s="8" t="s">
        <v>8</v>
      </c>
      <c r="E14" s="28">
        <f>AVERAGE(I14,K14,M14,O14,Q14,S14,U14,W14,Y14,AA14,AC14)</f>
        <v>658.25</v>
      </c>
      <c r="F14" s="8">
        <f>MAX(I14,K14,M14,O14,Q14,S14,U14,W14,Y14,AA14,AC14)</f>
        <v>671</v>
      </c>
      <c r="G14" s="8">
        <f>MIN(I14,K14,M14,O14,Q14,S14,U14,W14,W14,Y14,AA14,AC14)</f>
        <v>645</v>
      </c>
      <c r="H14" s="14">
        <f>SUM(I14,K14,M14,O14,Q14,S14,U14,W14,Y14,AA14,AC14)</f>
        <v>2633</v>
      </c>
      <c r="I14" s="61">
        <v>658</v>
      </c>
      <c r="J14" s="119">
        <v>1</v>
      </c>
      <c r="K14" s="62">
        <v>671</v>
      </c>
      <c r="L14" s="119">
        <v>1</v>
      </c>
      <c r="M14" s="62">
        <v>659</v>
      </c>
      <c r="N14" s="119">
        <v>1</v>
      </c>
      <c r="O14" s="62">
        <v>645</v>
      </c>
      <c r="P14" s="119">
        <v>3</v>
      </c>
      <c r="Q14" s="62"/>
      <c r="R14" s="66"/>
      <c r="S14" s="62"/>
      <c r="T14" s="66"/>
      <c r="U14" s="62"/>
      <c r="V14" s="66"/>
      <c r="W14" s="62"/>
      <c r="X14" s="66"/>
      <c r="Y14" s="62"/>
      <c r="Z14" s="143"/>
      <c r="AA14" s="64"/>
      <c r="AB14" s="144"/>
      <c r="AC14" s="64"/>
      <c r="AD14" s="145"/>
      <c r="AE14" s="158"/>
    </row>
    <row r="15" spans="2:31" ht="15" customHeight="1">
      <c r="B15" s="141">
        <v>2</v>
      </c>
      <c r="C15" s="7" t="s">
        <v>29</v>
      </c>
      <c r="D15" s="8" t="s">
        <v>9</v>
      </c>
      <c r="E15" s="28">
        <f>AVERAGE(I15,K15,M15,O15,Q15,S15,U15,W15,Y15,AA15,AC15)</f>
        <v>651.75</v>
      </c>
      <c r="F15" s="8">
        <f>MAX(I15,K15,M15,O15,Q15,S15,U15,W15,Y15,AA15,AC15)</f>
        <v>678</v>
      </c>
      <c r="G15" s="8">
        <f>MIN(I15,K15,M15,O15,Q15,S15,U15,W15,W15,Y15,AA15,AC15)</f>
        <v>642</v>
      </c>
      <c r="H15" s="14">
        <f>SUM(I15,K15,M15,O15,Q15,S15,U15,W15,Y15,AA15,AC15)</f>
        <v>2607</v>
      </c>
      <c r="I15" s="61">
        <v>644</v>
      </c>
      <c r="J15" s="119">
        <v>3</v>
      </c>
      <c r="K15" s="62">
        <v>642</v>
      </c>
      <c r="L15" s="119">
        <v>2</v>
      </c>
      <c r="M15" s="62">
        <v>643</v>
      </c>
      <c r="N15" s="119">
        <v>2</v>
      </c>
      <c r="O15" s="62">
        <v>678</v>
      </c>
      <c r="P15" s="119">
        <v>1</v>
      </c>
      <c r="Q15" s="62"/>
      <c r="R15" s="66"/>
      <c r="S15" s="62"/>
      <c r="T15" s="66"/>
      <c r="U15" s="62"/>
      <c r="V15" s="66"/>
      <c r="W15" s="62"/>
      <c r="X15" s="66"/>
      <c r="Y15" s="64"/>
      <c r="Z15" s="143"/>
      <c r="AA15" s="64"/>
      <c r="AB15" s="144"/>
      <c r="AC15" s="64"/>
      <c r="AD15" s="145"/>
      <c r="AE15" s="158"/>
    </row>
    <row r="16" spans="2:31" ht="15" customHeight="1">
      <c r="B16" s="141">
        <v>3</v>
      </c>
      <c r="C16" s="7" t="s">
        <v>32</v>
      </c>
      <c r="D16" s="8" t="s">
        <v>9</v>
      </c>
      <c r="E16" s="28">
        <f>AVERAGE(I16,K16,M16,O16,Q16,S16,U16,W16,Y16,AA16,AC16)</f>
        <v>620.25</v>
      </c>
      <c r="F16" s="8">
        <f>MAX(I16,K16,M16,O16,Q16,S16,U16,W16,Y16,AA16,AC16)</f>
        <v>648</v>
      </c>
      <c r="G16" s="8">
        <f>MIN(I16,K16,M16,O16,Q16,S16,U16,W16,W16,Y16,AA16,AC16)</f>
        <v>602</v>
      </c>
      <c r="H16" s="14">
        <f>SUM(I16,K16,M16,O16,Q16,S16,U16,W16,Y16,AA16,AC16)</f>
        <v>2481</v>
      </c>
      <c r="I16" s="61">
        <v>648</v>
      </c>
      <c r="J16" s="119">
        <v>2</v>
      </c>
      <c r="K16" s="62">
        <v>602</v>
      </c>
      <c r="L16" s="119">
        <v>5</v>
      </c>
      <c r="M16" s="62">
        <v>625</v>
      </c>
      <c r="N16" s="119">
        <v>3</v>
      </c>
      <c r="O16" s="62">
        <v>606</v>
      </c>
      <c r="P16" s="119">
        <v>4</v>
      </c>
      <c r="Q16" s="62"/>
      <c r="R16" s="66"/>
      <c r="S16" s="62"/>
      <c r="T16" s="66"/>
      <c r="U16" s="62"/>
      <c r="V16" s="66"/>
      <c r="W16" s="62"/>
      <c r="X16" s="66"/>
      <c r="Y16" s="64"/>
      <c r="Z16" s="143"/>
      <c r="AA16" s="64"/>
      <c r="AB16" s="144"/>
      <c r="AC16" s="64"/>
      <c r="AD16" s="145"/>
      <c r="AE16" s="158"/>
    </row>
    <row r="17" spans="2:31" ht="15" customHeight="1">
      <c r="B17" s="141">
        <v>4</v>
      </c>
      <c r="C17" s="7" t="s">
        <v>65</v>
      </c>
      <c r="D17" s="8" t="s">
        <v>54</v>
      </c>
      <c r="E17" s="28">
        <f>AVERAGE(I17,K17,M17,O17,Q17,S17,U17,W17,Y17,AA17,AC17)</f>
        <v>616.25</v>
      </c>
      <c r="F17" s="9">
        <f>MAX(I17,K17,M17,O17,Q17,S17,U17,W17,Y17,AA17,AC17)</f>
        <v>650</v>
      </c>
      <c r="G17" s="9">
        <f>MIN(I17,K17,M17,O17,Q17,S17,U17,W17,Y17,AA17,AC17)</f>
        <v>600</v>
      </c>
      <c r="H17" s="10">
        <f>SUM(I17,K17,M17,O17,Q17,S17,U17,W17,Y17,AA17,AC17)</f>
        <v>2465</v>
      </c>
      <c r="I17" s="61">
        <v>600</v>
      </c>
      <c r="J17" s="119">
        <v>5</v>
      </c>
      <c r="K17" s="62">
        <v>612</v>
      </c>
      <c r="L17" s="119">
        <v>4</v>
      </c>
      <c r="M17" s="62">
        <v>603</v>
      </c>
      <c r="N17" s="119">
        <v>6</v>
      </c>
      <c r="O17" s="62">
        <v>650</v>
      </c>
      <c r="P17" s="119">
        <v>2</v>
      </c>
      <c r="Q17" s="62"/>
      <c r="R17" s="66"/>
      <c r="S17" s="62"/>
      <c r="T17" s="66"/>
      <c r="U17" s="62"/>
      <c r="V17" s="66"/>
      <c r="W17" s="62"/>
      <c r="X17" s="66"/>
      <c r="Y17" s="64"/>
      <c r="Z17" s="143"/>
      <c r="AA17" s="64"/>
      <c r="AB17" s="144"/>
      <c r="AC17" s="64"/>
      <c r="AD17" s="145"/>
      <c r="AE17" s="158"/>
    </row>
    <row r="18" spans="2:31" ht="15" customHeight="1">
      <c r="B18" s="141">
        <v>5</v>
      </c>
      <c r="C18" s="7" t="s">
        <v>67</v>
      </c>
      <c r="D18" s="8" t="s">
        <v>54</v>
      </c>
      <c r="E18" s="28">
        <f>AVERAGE(I18,K18,M18,O18,Q18,S18,U18,W18,Y18,AA18,AC18)</f>
        <v>615</v>
      </c>
      <c r="F18" s="9">
        <f>MAX(I18,K18,M18,O18,Q18,S18,U18,W18,Y18,AA18,AC18)</f>
        <v>623</v>
      </c>
      <c r="G18" s="9">
        <f>MIN(I18,K18,M18,O18,Q18,S18,U18,W18,Y18,AA18,AC18)</f>
        <v>603</v>
      </c>
      <c r="H18" s="10">
        <f>SUM(I18,K18,M18,O18,Q18,S18,U18,W18,Y18,AA18,AC18)</f>
        <v>2460</v>
      </c>
      <c r="I18" s="61">
        <v>614</v>
      </c>
      <c r="J18" s="119">
        <v>4</v>
      </c>
      <c r="K18" s="62">
        <v>620</v>
      </c>
      <c r="L18" s="119">
        <v>3</v>
      </c>
      <c r="M18" s="62">
        <v>623</v>
      </c>
      <c r="N18" s="119">
        <v>4</v>
      </c>
      <c r="O18" s="62">
        <v>603</v>
      </c>
      <c r="P18" s="119">
        <v>5</v>
      </c>
      <c r="Q18" s="62"/>
      <c r="R18" s="66"/>
      <c r="S18" s="62"/>
      <c r="T18" s="66"/>
      <c r="U18" s="62"/>
      <c r="V18" s="66"/>
      <c r="W18" s="62"/>
      <c r="X18" s="66"/>
      <c r="Y18" s="64"/>
      <c r="Z18" s="143"/>
      <c r="AA18" s="64"/>
      <c r="AB18" s="144"/>
      <c r="AC18" s="64"/>
      <c r="AD18" s="145"/>
      <c r="AE18" s="158"/>
    </row>
    <row r="19" spans="2:31" ht="15" customHeight="1">
      <c r="B19" s="141">
        <v>6</v>
      </c>
      <c r="C19" s="7" t="s">
        <v>66</v>
      </c>
      <c r="D19" s="8" t="s">
        <v>54</v>
      </c>
      <c r="E19" s="28">
        <f>AVERAGE(I19,K19,M19,O19,Q19,S19,U19,W19,Y19,AA19,AC19)</f>
        <v>582</v>
      </c>
      <c r="F19" s="9">
        <f>MAX(I19,K19,M19,O19,Q19,S19,U19,W19,Y19,AA19,AC19)</f>
        <v>594</v>
      </c>
      <c r="G19" s="9">
        <f>MIN(I19,K19,M19,O19,Q19,S19,U19,W19,Y19,AA19,AC19)</f>
        <v>571</v>
      </c>
      <c r="H19" s="10">
        <f>SUM(I19,K19,M19,O19,Q19,S19,U19,W19,Y19,AA19,AC19)</f>
        <v>1746</v>
      </c>
      <c r="I19" s="61"/>
      <c r="J19" s="66"/>
      <c r="K19" s="62">
        <v>581</v>
      </c>
      <c r="L19" s="119">
        <v>7</v>
      </c>
      <c r="M19" s="62">
        <v>571</v>
      </c>
      <c r="N19" s="119">
        <v>11</v>
      </c>
      <c r="O19" s="62">
        <v>594</v>
      </c>
      <c r="P19" s="119">
        <v>6</v>
      </c>
      <c r="Q19" s="62"/>
      <c r="R19" s="66"/>
      <c r="S19" s="62"/>
      <c r="T19" s="66"/>
      <c r="U19" s="62"/>
      <c r="V19" s="66"/>
      <c r="W19" s="62"/>
      <c r="X19" s="66"/>
      <c r="Y19" s="64"/>
      <c r="Z19" s="143"/>
      <c r="AA19" s="64"/>
      <c r="AB19" s="144"/>
      <c r="AC19" s="64"/>
      <c r="AD19" s="145"/>
      <c r="AE19" s="158"/>
    </row>
    <row r="20" spans="2:31" ht="15" customHeight="1">
      <c r="B20" s="141">
        <v>7</v>
      </c>
      <c r="C20" s="7" t="s">
        <v>68</v>
      </c>
      <c r="D20" s="8" t="s">
        <v>55</v>
      </c>
      <c r="E20" s="28">
        <f>AVERAGE(I20,K20,M20,O20,Q20,S20,U20,W20,Y20,AA20,AC20)</f>
        <v>578.75</v>
      </c>
      <c r="F20" s="8">
        <f>MAX(I20,K20,M20,O20,Q20,S20,U20,W20,Y20,AA20,AC20)</f>
        <v>584</v>
      </c>
      <c r="G20" s="8">
        <f>MIN(I20,K20,M20,O20,Q20,S20,U20,W20,W20,Y20,AA20,AC20)</f>
        <v>571</v>
      </c>
      <c r="H20" s="14">
        <f>SUM(I20,K20,M20,O20,Q20,S20,U20,W20,Y20,AA20,AC20)</f>
        <v>2315</v>
      </c>
      <c r="I20" s="61">
        <v>571</v>
      </c>
      <c r="J20" s="119">
        <v>6</v>
      </c>
      <c r="K20" s="62">
        <v>584</v>
      </c>
      <c r="L20" s="119">
        <v>6</v>
      </c>
      <c r="M20" s="62">
        <v>578</v>
      </c>
      <c r="N20" s="119">
        <v>8</v>
      </c>
      <c r="O20" s="62">
        <v>582</v>
      </c>
      <c r="P20" s="119">
        <v>7</v>
      </c>
      <c r="Q20" s="62"/>
      <c r="R20" s="66"/>
      <c r="S20" s="62"/>
      <c r="T20" s="66"/>
      <c r="U20" s="62"/>
      <c r="V20" s="66"/>
      <c r="W20" s="62"/>
      <c r="X20" s="66"/>
      <c r="Y20" s="64"/>
      <c r="Z20" s="143"/>
      <c r="AA20" s="64"/>
      <c r="AB20" s="144"/>
      <c r="AC20" s="64"/>
      <c r="AD20" s="145"/>
      <c r="AE20" s="158"/>
    </row>
    <row r="21" spans="2:31" ht="15" customHeight="1">
      <c r="B21" s="141">
        <v>8</v>
      </c>
      <c r="C21" s="7" t="s">
        <v>69</v>
      </c>
      <c r="D21" s="8" t="s">
        <v>54</v>
      </c>
      <c r="E21" s="28">
        <f>AVERAGE(I21,K21,M21,O21,Q21,S21,U21,W21,Y21,AA21,AC21)</f>
        <v>577.5</v>
      </c>
      <c r="F21" s="9">
        <f>MAX(I21,K21,M21,O21,Q21,S21,U21,W21,Y21,AA21,AC21)</f>
        <v>596</v>
      </c>
      <c r="G21" s="9">
        <f>MIN(I21,K21,M21,O21,Q21,S21,U21,W21,Y21,AA21,AC21)</f>
        <v>559</v>
      </c>
      <c r="H21" s="10">
        <f>SUM(I21,K21,M21,O21,Q21,S21,U21,W21,Y21,AA21,AC21)</f>
        <v>1155</v>
      </c>
      <c r="I21" s="61"/>
      <c r="J21" s="66"/>
      <c r="K21" s="62"/>
      <c r="L21" s="66"/>
      <c r="M21" s="62">
        <v>596</v>
      </c>
      <c r="N21" s="119">
        <v>7</v>
      </c>
      <c r="O21" s="62">
        <v>559</v>
      </c>
      <c r="P21" s="119">
        <v>9</v>
      </c>
      <c r="Q21" s="62"/>
      <c r="R21" s="66"/>
      <c r="S21" s="62"/>
      <c r="T21" s="66"/>
      <c r="U21" s="62"/>
      <c r="V21" s="66"/>
      <c r="W21" s="62"/>
      <c r="X21" s="66"/>
      <c r="Y21" s="64"/>
      <c r="Z21" s="143"/>
      <c r="AA21" s="64"/>
      <c r="AB21" s="144"/>
      <c r="AC21" s="64"/>
      <c r="AD21" s="145"/>
      <c r="AE21" s="158"/>
    </row>
    <row r="22" spans="2:31" ht="15" customHeight="1">
      <c r="B22" s="141">
        <v>9</v>
      </c>
      <c r="C22" s="7" t="s">
        <v>72</v>
      </c>
      <c r="D22" s="8" t="s">
        <v>55</v>
      </c>
      <c r="E22" s="28">
        <f>AVERAGE(I22,K22,M22,O22,Q22,S22,U22,W22,Y22,AA22,AC22)</f>
        <v>576.75</v>
      </c>
      <c r="F22" s="8">
        <f>MAX(I22,K22,M22,O22,Q22,S22,U22,W22,Y22,AA22,AC22)</f>
        <v>607</v>
      </c>
      <c r="G22" s="8">
        <f>MIN(I22,K22,M22,O22,Q22,S22,U22,W22,W22,Y22,AA22,AC22)</f>
        <v>561</v>
      </c>
      <c r="H22" s="14">
        <f>SUM(I22,K22,M22,O22,Q22,S22,U22,W22,Y22,AA22,AC22)</f>
        <v>2307</v>
      </c>
      <c r="I22" s="61">
        <v>566</v>
      </c>
      <c r="J22" s="119">
        <v>7</v>
      </c>
      <c r="K22" s="62">
        <v>573</v>
      </c>
      <c r="L22" s="119">
        <v>8</v>
      </c>
      <c r="M22" s="62">
        <v>607</v>
      </c>
      <c r="N22" s="119">
        <v>5</v>
      </c>
      <c r="O22" s="62">
        <v>561</v>
      </c>
      <c r="P22" s="119">
        <v>8</v>
      </c>
      <c r="Q22" s="62"/>
      <c r="R22" s="66"/>
      <c r="S22" s="62"/>
      <c r="T22" s="66"/>
      <c r="U22" s="62"/>
      <c r="V22" s="66"/>
      <c r="W22" s="62"/>
      <c r="X22" s="66"/>
      <c r="Y22" s="64"/>
      <c r="Z22" s="143"/>
      <c r="AA22" s="64"/>
      <c r="AB22" s="144"/>
      <c r="AC22" s="64"/>
      <c r="AD22" s="145"/>
      <c r="AE22" s="158"/>
    </row>
    <row r="23" spans="2:31" ht="15" customHeight="1">
      <c r="B23" s="141">
        <v>10</v>
      </c>
      <c r="C23" s="7" t="s">
        <v>64</v>
      </c>
      <c r="D23" s="8" t="s">
        <v>54</v>
      </c>
      <c r="E23" s="28">
        <f>AVERAGE(I23,K23,M23,O23,Q23,S23,U23,W23,Y23,AA23,AC23)</f>
        <v>563.25</v>
      </c>
      <c r="F23" s="9">
        <f>MAX(I23,K23,M23,O23,Q23,S23,U23,W23,Y23,AA23,AC23)</f>
        <v>572</v>
      </c>
      <c r="G23" s="9">
        <f>MIN(I23,K23,M23,O23,Q23,S23,U23,W23,Y23,AA23,AC23)</f>
        <v>558</v>
      </c>
      <c r="H23" s="10">
        <f>SUM(I23,K23,M23,O23,Q23,S23,U23,W23,Y23,AA23,AC23)</f>
        <v>2253</v>
      </c>
      <c r="I23" s="61">
        <v>564</v>
      </c>
      <c r="J23" s="119">
        <v>8</v>
      </c>
      <c r="K23" s="62">
        <v>558</v>
      </c>
      <c r="L23" s="119">
        <v>9</v>
      </c>
      <c r="M23" s="62">
        <v>572</v>
      </c>
      <c r="N23" s="119">
        <v>10</v>
      </c>
      <c r="O23" s="62">
        <v>559</v>
      </c>
      <c r="P23" s="119">
        <v>10</v>
      </c>
      <c r="Q23" s="62"/>
      <c r="R23" s="66"/>
      <c r="S23" s="62"/>
      <c r="T23" s="66"/>
      <c r="U23" s="62"/>
      <c r="V23" s="66"/>
      <c r="W23" s="62"/>
      <c r="X23" s="66"/>
      <c r="Y23" s="64"/>
      <c r="Z23" s="143"/>
      <c r="AA23" s="64"/>
      <c r="AB23" s="144"/>
      <c r="AC23" s="64"/>
      <c r="AD23" s="145"/>
      <c r="AE23" s="158"/>
    </row>
    <row r="24" spans="2:31" ht="15" customHeight="1">
      <c r="B24" s="141">
        <v>11</v>
      </c>
      <c r="C24" s="7" t="s">
        <v>31</v>
      </c>
      <c r="D24" s="8" t="s">
        <v>18</v>
      </c>
      <c r="E24" s="28">
        <f>AVERAGE(I24,K24,M24,O24,Q24,S24,U24,W24,Y24,AA24,AC24)</f>
        <v>562.5</v>
      </c>
      <c r="F24" s="8">
        <f>MAX(I24,K24,M24,O24,Q24,S24,U24,W24,Y24,AA24,AC24)</f>
        <v>577</v>
      </c>
      <c r="G24" s="8">
        <f>MIN(I24,K24,M24,O24,Q24,S24,U24,W24,W24,Y24,AA24,AC24)</f>
        <v>548</v>
      </c>
      <c r="H24" s="14">
        <f>SUM(I24,K24,M24,O24,Q24,S24,U24,W24,Y24,AA24,AC24)</f>
        <v>1125</v>
      </c>
      <c r="I24" s="61"/>
      <c r="J24" s="66"/>
      <c r="K24" s="62">
        <v>548</v>
      </c>
      <c r="L24" s="119">
        <v>12</v>
      </c>
      <c r="M24" s="62">
        <v>577</v>
      </c>
      <c r="N24" s="119">
        <v>9</v>
      </c>
      <c r="O24" s="62"/>
      <c r="P24" s="66"/>
      <c r="Q24" s="62"/>
      <c r="R24" s="66"/>
      <c r="S24" s="62"/>
      <c r="T24" s="66"/>
      <c r="U24" s="62"/>
      <c r="V24" s="66"/>
      <c r="W24" s="62"/>
      <c r="X24" s="66"/>
      <c r="Y24" s="64"/>
      <c r="Z24" s="143"/>
      <c r="AA24" s="64"/>
      <c r="AB24" s="144"/>
      <c r="AC24" s="64"/>
      <c r="AD24" s="145"/>
      <c r="AE24" s="158"/>
    </row>
    <row r="25" spans="2:31" ht="15" customHeight="1">
      <c r="B25" s="141">
        <v>12</v>
      </c>
      <c r="C25" s="7" t="s">
        <v>33</v>
      </c>
      <c r="D25" s="8" t="s">
        <v>18</v>
      </c>
      <c r="E25" s="28">
        <f>AVERAGE(I25,K25,M25,O25,Q25,S25,U25,W25,Y25,AA25,AC25)</f>
        <v>557</v>
      </c>
      <c r="F25" s="8">
        <f>MAX(I25,K25,M25,O25,Q25,S25,U25,W25,Y25,AA25,AC25)</f>
        <v>557</v>
      </c>
      <c r="G25" s="8">
        <f>MIN(I25,K25,M25,O25,Q25,S25,U25,W25,W25,Y25,AA25,AC25)</f>
        <v>557</v>
      </c>
      <c r="H25" s="14">
        <f>SUM(I25,K25,M25,O25,Q25,S25,U25,W25,Y25,AA25,AC25)</f>
        <v>557</v>
      </c>
      <c r="I25" s="61"/>
      <c r="J25" s="66"/>
      <c r="K25" s="62">
        <v>557</v>
      </c>
      <c r="L25" s="119">
        <v>10</v>
      </c>
      <c r="M25" s="62"/>
      <c r="N25" s="66"/>
      <c r="O25" s="62" t="s">
        <v>10</v>
      </c>
      <c r="P25" s="66"/>
      <c r="Q25" s="62"/>
      <c r="R25" s="66"/>
      <c r="S25" s="62"/>
      <c r="T25" s="66"/>
      <c r="U25" s="62"/>
      <c r="V25" s="66"/>
      <c r="W25" s="62"/>
      <c r="X25" s="66"/>
      <c r="Y25" s="64"/>
      <c r="Z25" s="143"/>
      <c r="AA25" s="64"/>
      <c r="AB25" s="144"/>
      <c r="AC25" s="64"/>
      <c r="AD25" s="145"/>
      <c r="AE25" s="158"/>
    </row>
    <row r="26" spans="2:31" ht="15" customHeight="1">
      <c r="B26" s="141">
        <v>13</v>
      </c>
      <c r="C26" s="7" t="s">
        <v>17</v>
      </c>
      <c r="D26" s="8" t="s">
        <v>18</v>
      </c>
      <c r="E26" s="28">
        <f>AVERAGE(I26,K26,M26,O26,Q26,S26,U26,W26,Y26,AA26,AC26)</f>
        <v>532.5</v>
      </c>
      <c r="F26" s="9">
        <f>MAX(I26,K26,M26,O26,Q26,S26,U26,W26,Y26,AA26,AC26)</f>
        <v>555</v>
      </c>
      <c r="G26" s="9">
        <f>MIN(I26,K26,M26,O26,Q26,S26,U26,W26,Y26,AA26,AC26)</f>
        <v>507</v>
      </c>
      <c r="H26" s="10">
        <f>SUM(I26,K26,M26,O26,Q26,S26,U26,W26,Y26,AA26,AC26)</f>
        <v>2130</v>
      </c>
      <c r="I26" s="61">
        <v>529</v>
      </c>
      <c r="J26" s="119">
        <v>11</v>
      </c>
      <c r="K26" s="62">
        <v>555</v>
      </c>
      <c r="L26" s="119">
        <v>11</v>
      </c>
      <c r="M26" s="62">
        <v>539</v>
      </c>
      <c r="N26" s="119">
        <v>12</v>
      </c>
      <c r="O26" s="62">
        <v>507</v>
      </c>
      <c r="P26" s="119">
        <v>12</v>
      </c>
      <c r="Q26" s="62"/>
      <c r="R26" s="66"/>
      <c r="S26" s="62"/>
      <c r="T26" s="66"/>
      <c r="U26" s="62"/>
      <c r="V26" s="66"/>
      <c r="W26" s="67"/>
      <c r="X26" s="66"/>
      <c r="Y26" s="64"/>
      <c r="Z26" s="143"/>
      <c r="AA26" s="64"/>
      <c r="AB26" s="144"/>
      <c r="AC26" s="64"/>
      <c r="AD26" s="145"/>
      <c r="AE26" s="158"/>
    </row>
    <row r="27" spans="2:31" ht="15" customHeight="1">
      <c r="B27" s="141">
        <v>14</v>
      </c>
      <c r="C27" s="7" t="s">
        <v>36</v>
      </c>
      <c r="D27" s="8" t="s">
        <v>8</v>
      </c>
      <c r="E27" s="28">
        <f>AVERAGE(I27,K27,M27,O27,Q27,S27,U27,W27,Y27,AA27,AC27)</f>
        <v>527.5</v>
      </c>
      <c r="F27" s="8">
        <f>MAX(I27,K27,M27,O27,Q27,S27,U27,W27,Y27,AA27,AC27)</f>
        <v>553</v>
      </c>
      <c r="G27" s="8">
        <f>MIN(I27,K27,M27,O27,Q27,S27,U27,W27,W27,Y27,AA27,AC27)</f>
        <v>512</v>
      </c>
      <c r="H27" s="14">
        <f>SUM(I27,K27,M27,O27,Q27,S27,U27,W27,Y27,AA27,AC27)</f>
        <v>2110</v>
      </c>
      <c r="I27" s="61">
        <v>553</v>
      </c>
      <c r="J27" s="119">
        <v>9</v>
      </c>
      <c r="K27" s="62">
        <v>512</v>
      </c>
      <c r="L27" s="119">
        <v>13</v>
      </c>
      <c r="M27" s="62">
        <v>530</v>
      </c>
      <c r="N27" s="119">
        <v>13</v>
      </c>
      <c r="O27" s="62">
        <v>515</v>
      </c>
      <c r="P27" s="119">
        <v>11</v>
      </c>
      <c r="Q27" s="62"/>
      <c r="R27" s="66"/>
      <c r="S27" s="62"/>
      <c r="T27" s="66"/>
      <c r="U27" s="62"/>
      <c r="V27" s="66"/>
      <c r="W27" s="67"/>
      <c r="X27" s="66"/>
      <c r="Y27" s="64"/>
      <c r="Z27" s="143"/>
      <c r="AA27" s="64"/>
      <c r="AB27" s="144"/>
      <c r="AC27" s="64"/>
      <c r="AD27" s="145"/>
      <c r="AE27" s="158"/>
    </row>
    <row r="28" spans="2:31" ht="15" customHeight="1">
      <c r="B28" s="141">
        <v>15</v>
      </c>
      <c r="C28" s="7" t="s">
        <v>20</v>
      </c>
      <c r="D28" s="8" t="s">
        <v>9</v>
      </c>
      <c r="E28" s="26">
        <f>AVERAGE(I28,K28,M28,O28,Q28,S28,U28,W28,Y28,AA28,AC28)</f>
        <v>494.75</v>
      </c>
      <c r="F28" s="9">
        <f>MAX(I28,K28,M28,O28,Q28,S28,U28,W28,Y28,AA28,AC28)</f>
        <v>524</v>
      </c>
      <c r="G28" s="9">
        <f>MIN(I28,K28,M28,O28,Q28,S28,U28,W28,Y28,AA28,AC28)</f>
        <v>458</v>
      </c>
      <c r="H28" s="10">
        <f>SUM(I28,K28,M28,O28,Q28,S28,U28,W28,Y28,AA28,AC28)</f>
        <v>1979</v>
      </c>
      <c r="I28" s="61">
        <v>524</v>
      </c>
      <c r="J28" s="119">
        <v>12</v>
      </c>
      <c r="K28" s="62">
        <v>500</v>
      </c>
      <c r="L28" s="119">
        <v>14</v>
      </c>
      <c r="M28" s="62">
        <v>458</v>
      </c>
      <c r="N28" s="119">
        <v>18</v>
      </c>
      <c r="O28" s="62">
        <v>497</v>
      </c>
      <c r="P28" s="119">
        <v>13</v>
      </c>
      <c r="Q28" s="62"/>
      <c r="R28" s="66"/>
      <c r="S28" s="62"/>
      <c r="T28" s="66"/>
      <c r="U28" s="62"/>
      <c r="V28" s="66"/>
      <c r="W28" s="67"/>
      <c r="X28" s="66"/>
      <c r="Y28" s="64"/>
      <c r="Z28" s="143"/>
      <c r="AA28" s="64"/>
      <c r="AB28" s="144"/>
      <c r="AC28" s="64"/>
      <c r="AD28" s="145"/>
      <c r="AE28" s="158"/>
    </row>
    <row r="29" spans="2:31" ht="15" customHeight="1">
      <c r="B29" s="141">
        <v>16</v>
      </c>
      <c r="C29" s="7" t="s">
        <v>35</v>
      </c>
      <c r="D29" s="8" t="s">
        <v>18</v>
      </c>
      <c r="E29" s="28">
        <f>AVERAGE(I29,K29,M29,O29,Q29,S29,U29,W29,Y29,AA29,AC29)</f>
        <v>490.5</v>
      </c>
      <c r="F29" s="9">
        <f>MAX(I29,K29,M29,O29,Q29,S29,U29,W29,Y29,AA29,AC29)</f>
        <v>532</v>
      </c>
      <c r="G29" s="9">
        <f>MIN(I29,K29,M29,O29,Q29,S29,U29,W29,Y29,AA29,AC29)</f>
        <v>462</v>
      </c>
      <c r="H29" s="10">
        <f>SUM(I29,K29,M29,O29,Q29,S29,U29,W29,Y29,AA29,AC29)</f>
        <v>1962</v>
      </c>
      <c r="I29" s="61">
        <v>532</v>
      </c>
      <c r="J29" s="119">
        <v>10</v>
      </c>
      <c r="K29" s="62">
        <v>462</v>
      </c>
      <c r="L29" s="119">
        <v>15</v>
      </c>
      <c r="M29" s="62">
        <v>497</v>
      </c>
      <c r="N29" s="119">
        <v>14</v>
      </c>
      <c r="O29" s="62">
        <v>471</v>
      </c>
      <c r="P29" s="119">
        <v>14</v>
      </c>
      <c r="Q29" s="62"/>
      <c r="R29" s="66"/>
      <c r="S29" s="62"/>
      <c r="T29" s="66"/>
      <c r="U29" s="62"/>
      <c r="V29" s="66"/>
      <c r="W29" s="67"/>
      <c r="X29" s="66"/>
      <c r="Y29" s="64"/>
      <c r="Z29" s="143"/>
      <c r="AA29" s="64"/>
      <c r="AB29" s="144"/>
      <c r="AC29" s="64"/>
      <c r="AD29" s="145"/>
      <c r="AE29" s="158"/>
    </row>
    <row r="30" spans="2:31" ht="15" customHeight="1">
      <c r="B30" s="141">
        <v>17</v>
      </c>
      <c r="C30" s="7" t="s">
        <v>21</v>
      </c>
      <c r="D30" s="8" t="s">
        <v>18</v>
      </c>
      <c r="E30" s="26">
        <f>AVERAGE(I30,K30,M30,O30,Q30,S30,U30,W30,Y30,AA30,AC30)</f>
        <v>461</v>
      </c>
      <c r="F30" s="8">
        <f>MAX(I30,K30,M30,O30,Q30,S30,U30,W30,Y30,AA30,AC30)</f>
        <v>482</v>
      </c>
      <c r="G30" s="8">
        <f>MIN(I30,K30,M30,O30,Q30,S30,U30,W30,Y30,AA30,AC30)</f>
        <v>449</v>
      </c>
      <c r="H30" s="14">
        <f>SUM(I30,K30,M30,O30,Q30,S30,U30,W30,Y30,AA30,AC30)</f>
        <v>1383</v>
      </c>
      <c r="I30" s="61">
        <v>452</v>
      </c>
      <c r="J30" s="119">
        <v>13</v>
      </c>
      <c r="K30" s="62"/>
      <c r="L30" s="66"/>
      <c r="M30" s="62">
        <v>482</v>
      </c>
      <c r="N30" s="119">
        <v>15</v>
      </c>
      <c r="O30" s="62">
        <v>449</v>
      </c>
      <c r="P30" s="119">
        <v>15</v>
      </c>
      <c r="Q30" s="62"/>
      <c r="R30" s="66"/>
      <c r="S30" s="62"/>
      <c r="T30" s="66"/>
      <c r="U30" s="62"/>
      <c r="V30" s="66"/>
      <c r="W30" s="67"/>
      <c r="X30" s="63"/>
      <c r="Y30" s="64"/>
      <c r="Z30" s="143"/>
      <c r="AA30" s="64"/>
      <c r="AB30" s="144"/>
      <c r="AC30" s="64"/>
      <c r="AD30" s="159"/>
      <c r="AE30" s="158"/>
    </row>
    <row r="31" spans="2:31" ht="15" customHeight="1">
      <c r="B31" s="141">
        <v>18</v>
      </c>
      <c r="C31" s="7" t="s">
        <v>37</v>
      </c>
      <c r="D31" s="8" t="s">
        <v>18</v>
      </c>
      <c r="E31" s="28">
        <f>AVERAGE(I31,K31,M31,O31,Q31,S31,U31,W31,Y31,AA31,AC31)</f>
        <v>452</v>
      </c>
      <c r="F31" s="8">
        <f>MAX(I31,K31,M31,O31,Q31,S31,U31,W31,Y31,AA31,AC31)</f>
        <v>463</v>
      </c>
      <c r="G31" s="8">
        <f>MIN(I31,K31,M31,O31,Q31,S31,U31,W31,W31,Y31,AA31,AC31)</f>
        <v>432</v>
      </c>
      <c r="H31" s="14">
        <f>SUM(I31,K31,M31,O31,Q31,S31,U31,W31,Y31,AA31,AC31)</f>
        <v>1356</v>
      </c>
      <c r="I31" s="61">
        <v>432</v>
      </c>
      <c r="J31" s="119">
        <v>14</v>
      </c>
      <c r="K31" s="62">
        <v>461</v>
      </c>
      <c r="L31" s="119">
        <v>16</v>
      </c>
      <c r="M31" s="62">
        <v>463</v>
      </c>
      <c r="N31" s="119">
        <v>17</v>
      </c>
      <c r="O31" s="62"/>
      <c r="P31" s="66"/>
      <c r="Q31" s="62"/>
      <c r="R31" s="66"/>
      <c r="S31" s="62"/>
      <c r="T31" s="66"/>
      <c r="U31" s="62"/>
      <c r="V31" s="66"/>
      <c r="W31" s="67"/>
      <c r="X31" s="66"/>
      <c r="Y31" s="64"/>
      <c r="Z31" s="143"/>
      <c r="AA31" s="64"/>
      <c r="AB31" s="144"/>
      <c r="AC31" s="64"/>
      <c r="AD31" s="145"/>
      <c r="AE31" s="158"/>
    </row>
    <row r="32" spans="2:31" ht="15" customHeight="1">
      <c r="B32" s="141">
        <v>19</v>
      </c>
      <c r="C32" s="7" t="s">
        <v>19</v>
      </c>
      <c r="D32" s="8" t="s">
        <v>8</v>
      </c>
      <c r="E32" s="28">
        <f>AVERAGE(I32,K32,M32,O32,Q32,S32,U32,W32,Y32,AA32,AC32)</f>
        <v>421.75</v>
      </c>
      <c r="F32" s="9">
        <f>MAX(I32,K32,M32,O32,Q32,S32,U32,W32,Y32,AA32,AC32)</f>
        <v>464</v>
      </c>
      <c r="G32" s="9">
        <f>MIN(I32,K32,M32,O32,Q32,S32,U32,W32,Y32,AA32,AC32)</f>
        <v>397</v>
      </c>
      <c r="H32" s="10">
        <f>SUM(I32,K32,M32,O32,Q32,S32,U32,W32,Y32,AA32,AC32)</f>
        <v>1687</v>
      </c>
      <c r="I32" s="61">
        <v>397</v>
      </c>
      <c r="J32" s="119">
        <v>15</v>
      </c>
      <c r="K32" s="62">
        <v>408</v>
      </c>
      <c r="L32" s="119">
        <v>17</v>
      </c>
      <c r="M32" s="62">
        <v>464</v>
      </c>
      <c r="N32" s="119">
        <v>16</v>
      </c>
      <c r="O32" s="62">
        <v>418</v>
      </c>
      <c r="P32" s="119">
        <v>16</v>
      </c>
      <c r="Q32" s="62"/>
      <c r="R32" s="66"/>
      <c r="S32" s="62"/>
      <c r="T32" s="66"/>
      <c r="U32" s="62"/>
      <c r="V32" s="66"/>
      <c r="W32" s="67"/>
      <c r="X32" s="66"/>
      <c r="Y32" s="64"/>
      <c r="Z32" s="143"/>
      <c r="AA32" s="64"/>
      <c r="AB32" s="144"/>
      <c r="AC32" s="64"/>
      <c r="AD32" s="145"/>
      <c r="AE32" s="158"/>
    </row>
    <row r="33" spans="2:31" ht="15" customHeight="1">
      <c r="B33" s="141">
        <v>20</v>
      </c>
      <c r="C33" s="15" t="s">
        <v>34</v>
      </c>
      <c r="D33" s="8" t="s">
        <v>8</v>
      </c>
      <c r="E33" s="28" t="e">
        <f>AVERAGE(I33,K33,M33,O33,Q33,S33,U33,W33,Y33,AA33,AC33)</f>
        <v>#DIV/0!</v>
      </c>
      <c r="F33" s="8">
        <f>MAX(I33,K33,M33,O33,Q33,S33,U33,W33,Y33,AA33,AC33)</f>
        <v>0</v>
      </c>
      <c r="G33" s="8">
        <f>MIN(I33,K33,M33,O33,Q33,S33,U33,W33,W33,Y33,AA33,AC33)</f>
        <v>0</v>
      </c>
      <c r="H33" s="14">
        <f>SUM(I33,K33,M33,O33,Q33,S33,U33,W33,Y33,AA33,AC33)</f>
        <v>0</v>
      </c>
      <c r="I33" s="61"/>
      <c r="J33" s="66"/>
      <c r="K33" s="62"/>
      <c r="L33" s="66"/>
      <c r="M33" s="62"/>
      <c r="N33" s="66"/>
      <c r="O33" s="62"/>
      <c r="P33" s="66"/>
      <c r="Q33" s="62"/>
      <c r="R33" s="66"/>
      <c r="S33" s="62"/>
      <c r="T33" s="66"/>
      <c r="U33" s="62"/>
      <c r="V33" s="66"/>
      <c r="W33" s="67"/>
      <c r="X33" s="66"/>
      <c r="Y33" s="64"/>
      <c r="Z33" s="143"/>
      <c r="AA33" s="64"/>
      <c r="AB33" s="144"/>
      <c r="AC33" s="64"/>
      <c r="AD33" s="159"/>
      <c r="AE33" s="158"/>
    </row>
    <row r="34" spans="2:31" ht="15" customHeight="1">
      <c r="B34" s="141">
        <v>22</v>
      </c>
      <c r="C34" s="39"/>
      <c r="D34" s="40"/>
      <c r="E34" s="28" t="e">
        <f>AVERAGE(I34,K34,M34,O34,Q34,S34,U34,W34,Y34,AA34,AC34)</f>
        <v>#DIV/0!</v>
      </c>
      <c r="F34" s="8">
        <f>MAX(I34,K34,M34,O34,Q34,S34,U34,W34,Y34,AA34,AC34)</f>
        <v>0</v>
      </c>
      <c r="G34" s="8">
        <f>MIN(I34,K34,M34,O34,Q34,S34,U34,W34,W34,Y34,AA34,AC34)</f>
        <v>0</v>
      </c>
      <c r="H34" s="14">
        <f>SUM(I34,K34,M34,O34,Q34,S34,U34,W34,Y34,AA34,AC34)</f>
        <v>0</v>
      </c>
      <c r="I34" s="61"/>
      <c r="J34" s="66"/>
      <c r="K34" s="62"/>
      <c r="L34" s="66"/>
      <c r="M34" s="62"/>
      <c r="N34" s="66"/>
      <c r="O34" s="62"/>
      <c r="P34" s="66"/>
      <c r="Q34" s="62"/>
      <c r="R34" s="66"/>
      <c r="S34" s="62"/>
      <c r="T34" s="66"/>
      <c r="U34" s="62"/>
      <c r="V34" s="66"/>
      <c r="W34" s="67"/>
      <c r="X34" s="66"/>
      <c r="Y34" s="64"/>
      <c r="Z34" s="143"/>
      <c r="AA34" s="64"/>
      <c r="AB34" s="144"/>
      <c r="AC34" s="64"/>
      <c r="AD34" s="145"/>
      <c r="AE34" s="158"/>
    </row>
    <row r="35" spans="2:31" ht="15" customHeight="1" thickBot="1">
      <c r="B35" s="160">
        <v>23</v>
      </c>
      <c r="C35" s="72"/>
      <c r="D35" s="73"/>
      <c r="E35" s="94" t="e">
        <f>AVERAGE(I35,K35,M35,O35,Q35,S35,U35,W35,Y35,AA35,AC35)</f>
        <v>#DIV/0!</v>
      </c>
      <c r="F35" s="73">
        <f>MAX(I35,K35,M35,O35,Q35,S35,U35,W35,Y35,AA35,AC35)</f>
        <v>0</v>
      </c>
      <c r="G35" s="73">
        <f>MIN(I35,K35,M35,O35,Q35,S35,U35,W35,W35,Y35,AA35,AC35)</f>
        <v>0</v>
      </c>
      <c r="H35" s="110">
        <f>SUM(I35,K35,M35,O35,Q35,S35,U35,W35,Y35,AA35,AC35)</f>
        <v>0</v>
      </c>
      <c r="I35" s="161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6"/>
      <c r="X35" s="75"/>
      <c r="Y35" s="77"/>
      <c r="Z35" s="162"/>
      <c r="AA35" s="77"/>
      <c r="AB35" s="163"/>
      <c r="AC35" s="77"/>
      <c r="AD35" s="164"/>
      <c r="AE35" s="158"/>
    </row>
    <row r="36" spans="2:31" ht="9.75" customHeight="1">
      <c r="B36" s="1"/>
      <c r="C36" s="1"/>
      <c r="D36" s="1"/>
      <c r="E36" s="165" t="s">
        <v>10</v>
      </c>
      <c r="F36" s="156" t="s">
        <v>10</v>
      </c>
      <c r="G36" s="156" t="s">
        <v>22</v>
      </c>
      <c r="H36" s="156" t="s">
        <v>10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4.5" customHeight="1"/>
    <row r="38" spans="4:23" ht="12.75">
      <c r="D38" s="79" t="s">
        <v>43</v>
      </c>
      <c r="E38" s="80" t="s">
        <v>44</v>
      </c>
      <c r="F38" s="80"/>
      <c r="G38" s="80"/>
      <c r="H38" s="80"/>
      <c r="I38" s="80"/>
      <c r="J38" s="80"/>
      <c r="K38" s="60"/>
      <c r="L38" s="81"/>
      <c r="M38" s="60"/>
      <c r="O38" s="13" t="s">
        <v>25</v>
      </c>
      <c r="P38" s="207" t="s">
        <v>23</v>
      </c>
      <c r="Q38" s="207"/>
      <c r="S38" s="208" t="s">
        <v>57</v>
      </c>
      <c r="T38" s="208"/>
      <c r="W38" s="13" t="s">
        <v>10</v>
      </c>
    </row>
    <row r="39" spans="4:22" ht="12">
      <c r="D39" s="82" t="s">
        <v>45</v>
      </c>
      <c r="E39" s="83" t="s">
        <v>24</v>
      </c>
      <c r="F39" s="83"/>
      <c r="G39" s="83"/>
      <c r="H39" s="83"/>
      <c r="I39" s="83"/>
      <c r="J39" s="83"/>
      <c r="K39" s="83"/>
      <c r="L39" s="1"/>
      <c r="M39" s="84"/>
      <c r="P39" s="209" t="s">
        <v>27</v>
      </c>
      <c r="Q39" s="210"/>
      <c r="S39"/>
      <c r="T39"/>
      <c r="U39"/>
      <c r="V39" s="29" t="s">
        <v>10</v>
      </c>
    </row>
    <row r="40" spans="4:18" ht="12">
      <c r="D40" s="85" t="s">
        <v>46</v>
      </c>
      <c r="E40" s="86" t="s">
        <v>26</v>
      </c>
      <c r="F40" s="86"/>
      <c r="G40" s="86"/>
      <c r="H40" s="86"/>
      <c r="I40" s="86"/>
      <c r="J40" s="86"/>
      <c r="K40" s="86"/>
      <c r="L40" s="86"/>
      <c r="M40" s="87"/>
      <c r="P40" s="177" t="s">
        <v>10</v>
      </c>
      <c r="Q40" s="177"/>
      <c r="R40" s="177"/>
    </row>
  </sheetData>
  <sheetProtection/>
  <mergeCells count="4">
    <mergeCell ref="C2:AD2"/>
    <mergeCell ref="B11:AD11"/>
    <mergeCell ref="S38:T38"/>
    <mergeCell ref="P40:R40"/>
  </mergeCells>
  <printOptions/>
  <pageMargins left="0.1968503937007874" right="0" top="0" bottom="0" header="0.5118110236220472" footer="0.5118110236220472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2:AK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29" customWidth="1"/>
    <col min="2" max="2" width="3.421875" style="29" customWidth="1"/>
    <col min="3" max="3" width="17.57421875" style="29" customWidth="1"/>
    <col min="4" max="4" width="11.57421875" style="29" customWidth="1"/>
    <col min="5" max="5" width="7.57421875" style="29" customWidth="1"/>
    <col min="6" max="8" width="6.57421875" style="29" customWidth="1"/>
    <col min="9" max="9" width="5.57421875" style="29" customWidth="1"/>
    <col min="10" max="10" width="2.57421875" style="29" customWidth="1"/>
    <col min="11" max="11" width="5.57421875" style="29" customWidth="1"/>
    <col min="12" max="12" width="2.57421875" style="29" customWidth="1"/>
    <col min="13" max="13" width="5.57421875" style="29" customWidth="1"/>
    <col min="14" max="14" width="2.57421875" style="29" customWidth="1"/>
    <col min="15" max="15" width="5.57421875" style="29" customWidth="1"/>
    <col min="16" max="16" width="2.57421875" style="29" customWidth="1"/>
    <col min="17" max="17" width="5.57421875" style="29" customWidth="1"/>
    <col min="18" max="18" width="2.57421875" style="29" customWidth="1"/>
    <col min="19" max="19" width="5.57421875" style="29" customWidth="1"/>
    <col min="20" max="20" width="2.57421875" style="29" customWidth="1"/>
    <col min="21" max="21" width="5.57421875" style="29" customWidth="1"/>
    <col min="22" max="22" width="2.57421875" style="29" customWidth="1"/>
    <col min="23" max="23" width="5.57421875" style="29" customWidth="1"/>
    <col min="24" max="24" width="2.57421875" style="29" customWidth="1"/>
    <col min="25" max="25" width="5.57421875" style="29" customWidth="1"/>
    <col min="26" max="26" width="2.57421875" style="29" customWidth="1"/>
    <col min="27" max="27" width="5.57421875" style="29" customWidth="1"/>
    <col min="28" max="28" width="2.57421875" style="29" customWidth="1"/>
    <col min="29" max="29" width="5.57421875" style="29" customWidth="1"/>
    <col min="30" max="31" width="2.57421875" style="29" customWidth="1"/>
    <col min="32" max="32" width="4.57421875" style="29" customWidth="1"/>
    <col min="33" max="16384" width="11.421875" style="29" customWidth="1"/>
  </cols>
  <sheetData>
    <row r="1" ht="6" customHeight="1"/>
    <row r="2" spans="2:37" ht="21.75" customHeight="1">
      <c r="B2" s="179" t="s">
        <v>100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43"/>
      <c r="AK2"/>
    </row>
    <row r="3" spans="2:31" ht="12.75">
      <c r="B3" s="19" t="s">
        <v>11</v>
      </c>
      <c r="C3" s="20" t="s">
        <v>12</v>
      </c>
      <c r="D3" s="20" t="s">
        <v>5</v>
      </c>
      <c r="E3" s="20" t="s">
        <v>13</v>
      </c>
      <c r="F3" s="20" t="s">
        <v>14</v>
      </c>
      <c r="G3" s="20" t="s">
        <v>15</v>
      </c>
      <c r="H3" s="21" t="s">
        <v>16</v>
      </c>
      <c r="I3" s="22">
        <v>1</v>
      </c>
      <c r="J3" s="23" t="s">
        <v>10</v>
      </c>
      <c r="K3" s="24">
        <v>2</v>
      </c>
      <c r="L3" s="23" t="s">
        <v>10</v>
      </c>
      <c r="M3" s="24">
        <v>3</v>
      </c>
      <c r="N3" s="23" t="s">
        <v>10</v>
      </c>
      <c r="O3" s="24">
        <v>4</v>
      </c>
      <c r="P3" s="23" t="s">
        <v>10</v>
      </c>
      <c r="Q3" s="24">
        <v>5</v>
      </c>
      <c r="R3" s="23" t="s">
        <v>10</v>
      </c>
      <c r="S3" s="24">
        <v>6</v>
      </c>
      <c r="T3" s="23" t="s">
        <v>10</v>
      </c>
      <c r="U3" s="24">
        <v>7</v>
      </c>
      <c r="V3" s="23" t="s">
        <v>10</v>
      </c>
      <c r="W3" s="24">
        <v>8</v>
      </c>
      <c r="X3" s="88"/>
      <c r="Y3" s="24">
        <v>9</v>
      </c>
      <c r="Z3" s="23"/>
      <c r="AA3" s="25">
        <v>10</v>
      </c>
      <c r="AB3" s="89"/>
      <c r="AC3" s="27">
        <v>11</v>
      </c>
      <c r="AD3" s="60"/>
      <c r="AE3" s="43"/>
    </row>
    <row r="4" spans="2:31" ht="16.5" customHeight="1">
      <c r="B4" s="6">
        <v>1</v>
      </c>
      <c r="C4" s="7" t="s">
        <v>47</v>
      </c>
      <c r="D4" s="8" t="s">
        <v>8</v>
      </c>
      <c r="E4" s="28">
        <f>AVERAGE(I4,K4,M4,O4,Q4,S4,U4,W4,Y4,AA4,AC4)</f>
        <v>658.25</v>
      </c>
      <c r="F4" s="8">
        <f>MAX(I4,K4,M4,O4,Q4,S4,U4,W4,Y4,AA4,AC4)</f>
        <v>671</v>
      </c>
      <c r="G4" s="8">
        <f>MIN(I4,K4,M4,O4,Q4,S4,U4,W4,W4,Y4,AA4,AC4)</f>
        <v>645</v>
      </c>
      <c r="H4" s="14">
        <f>SUM(I4,K4,M4,O4,Q4,S4,U4,W4,Y4,AA4,AC4)</f>
        <v>2633</v>
      </c>
      <c r="I4" s="61">
        <v>658</v>
      </c>
      <c r="J4" s="119">
        <v>1</v>
      </c>
      <c r="K4" s="62">
        <v>671</v>
      </c>
      <c r="L4" s="119">
        <v>1</v>
      </c>
      <c r="M4" s="62">
        <v>659</v>
      </c>
      <c r="N4" s="211">
        <v>1</v>
      </c>
      <c r="O4" s="62">
        <v>645</v>
      </c>
      <c r="P4" s="119">
        <v>3</v>
      </c>
      <c r="Q4" s="62"/>
      <c r="R4" s="66"/>
      <c r="S4" s="62"/>
      <c r="T4" s="66"/>
      <c r="U4" s="62"/>
      <c r="V4" s="66"/>
      <c r="W4" s="62"/>
      <c r="X4" s="66"/>
      <c r="Y4" s="64"/>
      <c r="Z4" s="66"/>
      <c r="AA4" s="64"/>
      <c r="AB4" s="91"/>
      <c r="AC4" s="64"/>
      <c r="AD4" s="91"/>
      <c r="AE4" s="65"/>
    </row>
    <row r="5" spans="2:31" ht="16.5" customHeight="1">
      <c r="B5" s="6">
        <v>2</v>
      </c>
      <c r="C5" s="7" t="s">
        <v>29</v>
      </c>
      <c r="D5" s="8" t="s">
        <v>9</v>
      </c>
      <c r="E5" s="28">
        <f>AVERAGE(I5,K5,M5,O5,Q5,S5,U5,W5,Y5,AA5,AC5)</f>
        <v>651.75</v>
      </c>
      <c r="F5" s="8">
        <f>MAX(I5,K5,M5,O5,Q5,S5,U5,W5,Y5,AA5,AC5)</f>
        <v>678</v>
      </c>
      <c r="G5" s="8">
        <f>MIN(I5,K5,M5,O5,Q5,S5,U5,W5,W5,Y5,AA5,AC5)</f>
        <v>642</v>
      </c>
      <c r="H5" s="14">
        <f>SUM(I5,K5,M5,O5,Q5,S5,U5,W5,Y5,AA5,AC5)</f>
        <v>2607</v>
      </c>
      <c r="I5" s="61">
        <v>644</v>
      </c>
      <c r="J5" s="119">
        <v>3</v>
      </c>
      <c r="K5" s="62">
        <v>642</v>
      </c>
      <c r="L5" s="119">
        <v>3</v>
      </c>
      <c r="M5" s="62">
        <v>643</v>
      </c>
      <c r="N5" s="119">
        <v>2</v>
      </c>
      <c r="O5" s="62">
        <v>678</v>
      </c>
      <c r="P5" s="119">
        <v>1</v>
      </c>
      <c r="Q5" s="62"/>
      <c r="R5" s="66"/>
      <c r="S5" s="62"/>
      <c r="T5" s="66"/>
      <c r="U5" s="62"/>
      <c r="V5" s="66"/>
      <c r="W5" s="62"/>
      <c r="X5" s="66"/>
      <c r="Y5" s="64"/>
      <c r="Z5" s="66"/>
      <c r="AA5" s="64"/>
      <c r="AB5" s="91"/>
      <c r="AC5" s="64"/>
      <c r="AD5" s="91"/>
      <c r="AE5" s="65"/>
    </row>
    <row r="6" spans="2:31" ht="16.5" customHeight="1">
      <c r="B6" s="6">
        <v>3</v>
      </c>
      <c r="C6" s="7" t="s">
        <v>32</v>
      </c>
      <c r="D6" s="8" t="s">
        <v>9</v>
      </c>
      <c r="E6" s="28">
        <f>AVERAGE(I6,K6,M6,O6,Q6,S6,U6,W6,Y6,AA6,AC6)</f>
        <v>630.25</v>
      </c>
      <c r="F6" s="8">
        <f>MAX(I6,K6,M6,O6,Q6,S6,U6,W6,Y6,AA6,AC6)</f>
        <v>648</v>
      </c>
      <c r="G6" s="8">
        <f>MIN(I6,K6,M6,O6,Q6,S6,U6,W6,W6,Y6,AA6,AC6)</f>
        <v>606</v>
      </c>
      <c r="H6" s="14">
        <f>SUM(I6,K6,M6,O6,Q6,S6,U6,W6,Y6,AA6,AC6)</f>
        <v>2521</v>
      </c>
      <c r="I6" s="61">
        <v>648</v>
      </c>
      <c r="J6" s="119">
        <v>2</v>
      </c>
      <c r="K6" s="62">
        <v>642</v>
      </c>
      <c r="L6" s="119">
        <v>2</v>
      </c>
      <c r="M6" s="62">
        <v>625</v>
      </c>
      <c r="N6" s="211">
        <v>3</v>
      </c>
      <c r="O6" s="62">
        <v>606</v>
      </c>
      <c r="P6" s="119">
        <v>4</v>
      </c>
      <c r="Q6" s="62"/>
      <c r="R6" s="66"/>
      <c r="S6" s="62"/>
      <c r="T6" s="66"/>
      <c r="U6" s="62"/>
      <c r="V6" s="66"/>
      <c r="W6" s="62"/>
      <c r="X6" s="66"/>
      <c r="Y6" s="64"/>
      <c r="Z6" s="66"/>
      <c r="AA6" s="64"/>
      <c r="AB6" s="91"/>
      <c r="AC6" s="64"/>
      <c r="AD6" s="91"/>
      <c r="AE6" s="65"/>
    </row>
    <row r="7" spans="2:31" ht="16.5" customHeight="1">
      <c r="B7" s="6">
        <v>4</v>
      </c>
      <c r="C7" s="7" t="s">
        <v>65</v>
      </c>
      <c r="D7" s="8" t="s">
        <v>54</v>
      </c>
      <c r="E7" s="28">
        <f>AVERAGE(I7,K7,M7,O7,Q7,S7,U7,W7,Y7,AA7,AC7)</f>
        <v>616.25</v>
      </c>
      <c r="F7" s="9">
        <f>MAX(I7,K7,M7,O7,Q7,S7,U7,W7,Y7,AA7,AC7)</f>
        <v>650</v>
      </c>
      <c r="G7" s="9">
        <f>MIN(I7,K7,M7,O7,Q7,S7,U7,W7,Y7,AA7,AC7)</f>
        <v>600</v>
      </c>
      <c r="H7" s="10">
        <f>SUM(I7,K7,M7,O7,Q7,S7,U7,W7,Y7,AA7,AC7)</f>
        <v>2465</v>
      </c>
      <c r="I7" s="61">
        <v>600</v>
      </c>
      <c r="J7" s="119">
        <v>5</v>
      </c>
      <c r="K7" s="62">
        <v>612</v>
      </c>
      <c r="L7" s="119">
        <v>5</v>
      </c>
      <c r="M7" s="62">
        <v>603</v>
      </c>
      <c r="N7" s="119">
        <v>6</v>
      </c>
      <c r="O7" s="62">
        <v>650</v>
      </c>
      <c r="P7" s="119">
        <v>2</v>
      </c>
      <c r="Q7" s="62"/>
      <c r="R7" s="66"/>
      <c r="S7" s="62"/>
      <c r="T7" s="66"/>
      <c r="U7" s="62"/>
      <c r="V7" s="66"/>
      <c r="W7" s="62"/>
      <c r="X7" s="66"/>
      <c r="Y7" s="64"/>
      <c r="Z7" s="66"/>
      <c r="AA7" s="64"/>
      <c r="AB7" s="91"/>
      <c r="AC7" s="64"/>
      <c r="AD7" s="91"/>
      <c r="AE7" s="65"/>
    </row>
    <row r="8" spans="2:31" ht="16.5" customHeight="1">
      <c r="B8" s="6">
        <v>5</v>
      </c>
      <c r="C8" s="7" t="s">
        <v>67</v>
      </c>
      <c r="D8" s="8" t="s">
        <v>54</v>
      </c>
      <c r="E8" s="28">
        <f>AVERAGE(I8,K8,M8,O8,Q8,S8,U8,W8,Y8,AA8,AC8)</f>
        <v>615</v>
      </c>
      <c r="F8" s="9">
        <f>MAX(I8,K8,M8,O8,Q8,S8,U8,W8,Y8,AA8,AC8)</f>
        <v>623</v>
      </c>
      <c r="G8" s="9">
        <f>MIN(I8,K8,M8,O8,Q8,S8,U8,W8,Y8,AA8,AC8)</f>
        <v>603</v>
      </c>
      <c r="H8" s="10">
        <f>SUM(I8,K8,M8,O8,Q8,S8,U8,W8,Y8,AA8,AC8)</f>
        <v>2460</v>
      </c>
      <c r="I8" s="61">
        <v>614</v>
      </c>
      <c r="J8" s="119">
        <v>4</v>
      </c>
      <c r="K8" s="62">
        <v>620</v>
      </c>
      <c r="L8" s="119">
        <v>4</v>
      </c>
      <c r="M8" s="62">
        <v>623</v>
      </c>
      <c r="N8" s="119">
        <v>4</v>
      </c>
      <c r="O8" s="62">
        <v>603</v>
      </c>
      <c r="P8" s="119">
        <v>5</v>
      </c>
      <c r="Q8" s="62"/>
      <c r="R8" s="66"/>
      <c r="S8" s="62"/>
      <c r="T8" s="66"/>
      <c r="U8" s="62"/>
      <c r="V8" s="66"/>
      <c r="W8" s="62"/>
      <c r="X8" s="66"/>
      <c r="Y8" s="64"/>
      <c r="Z8" s="66"/>
      <c r="AA8" s="64"/>
      <c r="AB8" s="91"/>
      <c r="AC8" s="64"/>
      <c r="AD8" s="91"/>
      <c r="AE8" s="65"/>
    </row>
    <row r="9" spans="2:31" ht="16.5" customHeight="1">
      <c r="B9" s="6">
        <v>6</v>
      </c>
      <c r="C9" s="7" t="s">
        <v>66</v>
      </c>
      <c r="D9" s="8" t="s">
        <v>54</v>
      </c>
      <c r="E9" s="28">
        <f>AVERAGE(I9,K9,M9,O9,Q9,S9,U9,W9,Y9,AA9,AC9)</f>
        <v>582</v>
      </c>
      <c r="F9" s="8">
        <f>MAX(I9,K9,M9,O9,Q9,S9,U9,W9,Y9,AA9,AC9)</f>
        <v>594</v>
      </c>
      <c r="G9" s="8">
        <f>MIN(I9,K9,M9,O9,Q9,S9,U9,W9,W9,Y9,AA9,AC9)</f>
        <v>571</v>
      </c>
      <c r="H9" s="14">
        <f>SUM(I9,K9,M9,O9,Q9,S9,U9,W9,Y9,AA9,AC9)</f>
        <v>1746</v>
      </c>
      <c r="I9" s="61"/>
      <c r="J9" s="66"/>
      <c r="K9" s="62">
        <v>581</v>
      </c>
      <c r="L9" s="119">
        <v>7</v>
      </c>
      <c r="M9" s="62">
        <v>571</v>
      </c>
      <c r="N9" s="211">
        <v>11</v>
      </c>
      <c r="O9" s="62">
        <v>594</v>
      </c>
      <c r="P9" s="119">
        <v>6</v>
      </c>
      <c r="Q9" s="62"/>
      <c r="R9" s="66"/>
      <c r="S9" s="62"/>
      <c r="T9" s="66"/>
      <c r="U9" s="62"/>
      <c r="V9" s="66"/>
      <c r="W9" s="62"/>
      <c r="X9" s="66"/>
      <c r="Y9" s="64"/>
      <c r="Z9" s="66"/>
      <c r="AA9" s="64"/>
      <c r="AB9" s="91"/>
      <c r="AC9" s="64"/>
      <c r="AD9" s="91"/>
      <c r="AE9" s="65"/>
    </row>
    <row r="10" spans="2:31" ht="16.5" customHeight="1">
      <c r="B10" s="6">
        <v>7</v>
      </c>
      <c r="C10" s="7" t="s">
        <v>68</v>
      </c>
      <c r="D10" s="8" t="s">
        <v>55</v>
      </c>
      <c r="E10" s="28">
        <f>AVERAGE(I10,K10,M10,O10,Q10,S10,U10,W10,Y10,AA10,AC10)</f>
        <v>578.75</v>
      </c>
      <c r="F10" s="8">
        <f>MAX(I10,K10,M10,O10,Q10,S10,U10,W10,Y10,AA10,AC10)</f>
        <v>584</v>
      </c>
      <c r="G10" s="8">
        <f>MIN(I10,K10,M10,O10,Q10,S10,U10,W10,W10,Y10,AA10,AC10)</f>
        <v>571</v>
      </c>
      <c r="H10" s="14">
        <f>SUM(I10,K10,M10,O10,Q10,S10,U10,W10,Y10,AA10,AC10)</f>
        <v>2315</v>
      </c>
      <c r="I10" s="61">
        <v>571</v>
      </c>
      <c r="J10" s="119">
        <v>6</v>
      </c>
      <c r="K10" s="62">
        <v>584</v>
      </c>
      <c r="L10" s="119">
        <v>6</v>
      </c>
      <c r="M10" s="62">
        <v>578</v>
      </c>
      <c r="N10" s="119">
        <v>8</v>
      </c>
      <c r="O10" s="62">
        <v>582</v>
      </c>
      <c r="P10" s="119">
        <v>7</v>
      </c>
      <c r="Q10" s="62"/>
      <c r="R10" s="66"/>
      <c r="S10" s="62"/>
      <c r="T10" s="66"/>
      <c r="U10" s="62"/>
      <c r="V10" s="66"/>
      <c r="W10" s="62"/>
      <c r="X10" s="66"/>
      <c r="Y10" s="64"/>
      <c r="Z10" s="66"/>
      <c r="AA10" s="64"/>
      <c r="AB10" s="91"/>
      <c r="AC10" s="64"/>
      <c r="AD10" s="91"/>
      <c r="AE10" s="65"/>
    </row>
    <row r="11" spans="2:31" ht="16.5" customHeight="1">
      <c r="B11" s="6">
        <v>8</v>
      </c>
      <c r="C11" s="7" t="s">
        <v>69</v>
      </c>
      <c r="D11" s="8" t="s">
        <v>54</v>
      </c>
      <c r="E11" s="28">
        <f>AVERAGE(I11,K11,M11,O11,Q11,S11,U11,W11,Y11,AA11,AC11)</f>
        <v>577.5</v>
      </c>
      <c r="F11" s="8">
        <f>MAX(I11,K11,M11,O11,Q11,S11,U11,W11,Y11,AA11,AC11)</f>
        <v>596</v>
      </c>
      <c r="G11" s="8">
        <f>MIN(I11,K11,M11,O11,Q11,S11,U11,W11,W11,Y11,AA11,AC11)</f>
        <v>559</v>
      </c>
      <c r="H11" s="14">
        <f>SUM(I11,K11,M11,O11,Q11,S11,U11,W11,Y11,AA11,AC11)</f>
        <v>1155</v>
      </c>
      <c r="I11" s="61"/>
      <c r="J11" s="66"/>
      <c r="K11" s="62"/>
      <c r="L11" s="66"/>
      <c r="M11" s="62">
        <v>596</v>
      </c>
      <c r="N11" s="211">
        <v>7</v>
      </c>
      <c r="O11" s="62">
        <v>559</v>
      </c>
      <c r="P11" s="119">
        <v>9</v>
      </c>
      <c r="Q11" s="62"/>
      <c r="R11" s="66"/>
      <c r="S11" s="62"/>
      <c r="T11" s="66"/>
      <c r="U11" s="62"/>
      <c r="V11" s="66"/>
      <c r="W11" s="67"/>
      <c r="X11" s="66"/>
      <c r="Y11" s="64"/>
      <c r="Z11" s="66"/>
      <c r="AA11" s="64"/>
      <c r="AB11" s="91"/>
      <c r="AC11" s="64"/>
      <c r="AD11" s="91"/>
      <c r="AE11" s="65"/>
    </row>
    <row r="12" spans="2:35" ht="16.5" customHeight="1">
      <c r="B12" s="6">
        <v>9</v>
      </c>
      <c r="C12" s="7" t="s">
        <v>72</v>
      </c>
      <c r="D12" s="8" t="s">
        <v>55</v>
      </c>
      <c r="E12" s="28">
        <f>AVERAGE(I12,K12,M12,O12,Q12,S12,U12,W12,Y12,AA12,AC12)</f>
        <v>576.75</v>
      </c>
      <c r="F12" s="8">
        <f>MAX(I12,K12,M12,O12,Q12,S12,U12,W12,Y12,AA12,AC12)</f>
        <v>607</v>
      </c>
      <c r="G12" s="8">
        <f>MIN(I12,K12,M12,O12,Q12,S12,U12,W12,W12,Y12,AA12,AC12)</f>
        <v>561</v>
      </c>
      <c r="H12" s="14">
        <f>SUM(I12,K12,M12,O12,Q12,S12,U12,W12,Y12,AA12,AC12)</f>
        <v>2307</v>
      </c>
      <c r="I12" s="61">
        <v>566</v>
      </c>
      <c r="J12" s="119">
        <v>7</v>
      </c>
      <c r="K12" s="62">
        <v>573</v>
      </c>
      <c r="L12" s="119">
        <v>8</v>
      </c>
      <c r="M12" s="62">
        <v>607</v>
      </c>
      <c r="N12" s="211">
        <v>5</v>
      </c>
      <c r="O12" s="62">
        <v>561</v>
      </c>
      <c r="P12" s="119">
        <v>8</v>
      </c>
      <c r="Q12" s="62"/>
      <c r="R12" s="66"/>
      <c r="S12" s="62"/>
      <c r="T12" s="66"/>
      <c r="U12" s="62"/>
      <c r="V12" s="66"/>
      <c r="W12" s="67"/>
      <c r="X12" s="66"/>
      <c r="Y12" s="64"/>
      <c r="Z12" s="66"/>
      <c r="AA12" s="64"/>
      <c r="AB12" s="91"/>
      <c r="AC12" s="64"/>
      <c r="AD12" s="91"/>
      <c r="AE12" s="65"/>
      <c r="AI12" s="90"/>
    </row>
    <row r="13" spans="2:31" ht="16.5" customHeight="1">
      <c r="B13" s="6">
        <v>10</v>
      </c>
      <c r="C13" s="7" t="s">
        <v>64</v>
      </c>
      <c r="D13" s="8" t="s">
        <v>54</v>
      </c>
      <c r="E13" s="28">
        <f>AVERAGE(I13,K13,M13,O13,Q13,S13,U13,W13,Y13,AA13,AC13)</f>
        <v>563.25</v>
      </c>
      <c r="F13" s="9">
        <f>MAX(I13,K13,M13,O13,Q13,S13,U13,W13,Y13,AA13,AC13)</f>
        <v>572</v>
      </c>
      <c r="G13" s="9">
        <f>MIN(I13,K13,M13,O13,Q13,S13,U13,W13,Y13,AA13,AC13)</f>
        <v>558</v>
      </c>
      <c r="H13" s="10">
        <f>SUM(I13,K13,M13,O13,Q13,S13,U13,W13,Y13,AA13,AC13)</f>
        <v>2253</v>
      </c>
      <c r="I13" s="61">
        <v>564</v>
      </c>
      <c r="J13" s="119">
        <v>8</v>
      </c>
      <c r="K13" s="62">
        <v>558</v>
      </c>
      <c r="L13" s="119">
        <v>9</v>
      </c>
      <c r="M13" s="64">
        <v>572</v>
      </c>
      <c r="N13" s="119">
        <v>10</v>
      </c>
      <c r="O13" s="64">
        <v>559</v>
      </c>
      <c r="P13" s="119">
        <v>10</v>
      </c>
      <c r="Q13" s="64"/>
      <c r="R13" s="66"/>
      <c r="S13" s="64"/>
      <c r="T13" s="66"/>
      <c r="U13" s="64"/>
      <c r="V13" s="66"/>
      <c r="W13" s="64"/>
      <c r="X13" s="66"/>
      <c r="Y13" s="64"/>
      <c r="Z13" s="70"/>
      <c r="AA13" s="64"/>
      <c r="AB13" s="71"/>
      <c r="AC13" s="69"/>
      <c r="AD13" s="91"/>
      <c r="AE13" s="65"/>
    </row>
    <row r="14" spans="2:31" ht="16.5" customHeight="1">
      <c r="B14" s="6">
        <v>11</v>
      </c>
      <c r="C14" s="7" t="s">
        <v>31</v>
      </c>
      <c r="D14" s="8" t="s">
        <v>18</v>
      </c>
      <c r="E14" s="28">
        <f>AVERAGE(I14,K14,M14,O14,Q14,S14,U14,W14,Y14,AA14,AC14)</f>
        <v>562.5</v>
      </c>
      <c r="F14" s="8">
        <f>MAX(I14,K14,M14,O14,Q14,S14,U14,W14,Y14,AA14,AC14)</f>
        <v>577</v>
      </c>
      <c r="G14" s="8">
        <f>MIN(I14,K14,M14,O14,Q14,S14,U14,W14,W14,Y14,AA14,AC14)</f>
        <v>548</v>
      </c>
      <c r="H14" s="14">
        <f>SUM(I14,K14,M14,O14,Q14,S14,U14,W14,Y14,AA14,AC14)</f>
        <v>1125</v>
      </c>
      <c r="I14" s="61" t="s">
        <v>10</v>
      </c>
      <c r="J14" s="66"/>
      <c r="K14" s="62">
        <v>548</v>
      </c>
      <c r="L14" s="119">
        <v>11</v>
      </c>
      <c r="M14" s="92">
        <v>577</v>
      </c>
      <c r="N14" s="211">
        <v>9</v>
      </c>
      <c r="O14" s="92"/>
      <c r="P14" s="66"/>
      <c r="Q14" s="92"/>
      <c r="R14" s="66"/>
      <c r="S14" s="92"/>
      <c r="T14" s="93"/>
      <c r="U14" s="92"/>
      <c r="V14" s="66"/>
      <c r="W14" s="92"/>
      <c r="X14" s="66"/>
      <c r="Y14" s="92"/>
      <c r="Z14" s="93"/>
      <c r="AA14" s="92"/>
      <c r="AB14" s="93"/>
      <c r="AC14" s="92"/>
      <c r="AD14" s="93"/>
      <c r="AE14" s="65"/>
    </row>
    <row r="15" spans="2:31" ht="16.5" customHeight="1">
      <c r="B15" s="6">
        <v>12</v>
      </c>
      <c r="C15" s="39" t="s">
        <v>33</v>
      </c>
      <c r="D15" s="8" t="s">
        <v>18</v>
      </c>
      <c r="E15" s="41">
        <f>AVERAGE(I15,K15,M15,O15,Q15,S15,U15,W15,Y15,AA15,AC15)</f>
        <v>557</v>
      </c>
      <c r="F15" s="40">
        <f>MAX(I15,K15,M15,O15,Q15,S15,U15,W15,Y15,AA15,AC15)</f>
        <v>557</v>
      </c>
      <c r="G15" s="40">
        <f>MIN(I15,K15,M15,O15,Q15,S15,U15,W15,W15,Y15,AA15,AC15)</f>
        <v>557</v>
      </c>
      <c r="H15" s="42">
        <f>SUM(I15,K15,M15,O15,Q15,S15,U15,W15,Y15,AA15,AC15)</f>
        <v>557</v>
      </c>
      <c r="I15" s="67"/>
      <c r="J15" s="66"/>
      <c r="K15" s="67">
        <v>557</v>
      </c>
      <c r="L15" s="119">
        <v>10</v>
      </c>
      <c r="M15" s="67"/>
      <c r="N15" s="66"/>
      <c r="O15" s="67"/>
      <c r="P15" s="66"/>
      <c r="Q15" s="67"/>
      <c r="R15" s="66"/>
      <c r="S15" s="67"/>
      <c r="T15" s="66"/>
      <c r="U15" s="67"/>
      <c r="V15" s="66"/>
      <c r="W15" s="67"/>
      <c r="X15" s="66"/>
      <c r="Y15" s="67"/>
      <c r="Z15" s="66"/>
      <c r="AA15" s="67"/>
      <c r="AB15" s="66"/>
      <c r="AC15" s="67"/>
      <c r="AD15" s="66"/>
      <c r="AE15" s="65"/>
    </row>
    <row r="16" spans="2:31" ht="16.5" customHeight="1">
      <c r="B16" s="6">
        <v>13</v>
      </c>
      <c r="C16" s="39" t="s">
        <v>36</v>
      </c>
      <c r="D16" s="8" t="s">
        <v>8</v>
      </c>
      <c r="E16" s="41">
        <f>AVERAGE(I16,K16,M16,O16,Q16,S16,U16,W16,Y16,AA16,AC16)</f>
        <v>527.5</v>
      </c>
      <c r="F16" s="40">
        <f>MAX(I16,K16,M16,O16,Q16,S16,U16,W16,Y16,AA16,AC16)</f>
        <v>553</v>
      </c>
      <c r="G16" s="40">
        <f>MIN(I16,K16,M16,O16,Q16,S16,U16,W16,W16,Y16,AA16,AC16)</f>
        <v>512</v>
      </c>
      <c r="H16" s="42">
        <f>SUM(I16,K16,M16,O16,Q16,S16,U16,W16,Y16,AA16,AC16)</f>
        <v>2110</v>
      </c>
      <c r="I16" s="68">
        <v>553</v>
      </c>
      <c r="J16" s="212">
        <v>9</v>
      </c>
      <c r="K16" s="68">
        <v>512</v>
      </c>
      <c r="L16" s="119">
        <v>12</v>
      </c>
      <c r="M16" s="68">
        <v>530</v>
      </c>
      <c r="N16" s="119">
        <v>12</v>
      </c>
      <c r="O16" s="68">
        <v>515</v>
      </c>
      <c r="P16" s="212">
        <v>11</v>
      </c>
      <c r="Q16" s="68"/>
      <c r="R16" s="70"/>
      <c r="S16" s="68"/>
      <c r="T16" s="70"/>
      <c r="U16" s="68"/>
      <c r="V16" s="70"/>
      <c r="W16" s="68"/>
      <c r="X16" s="70"/>
      <c r="Y16" s="68"/>
      <c r="Z16" s="70"/>
      <c r="AA16" s="68"/>
      <c r="AB16" s="70"/>
      <c r="AC16" s="68"/>
      <c r="AD16" s="70"/>
      <c r="AE16" s="65"/>
    </row>
    <row r="17" spans="2:31" ht="16.5" customHeight="1">
      <c r="B17" s="6">
        <v>14</v>
      </c>
      <c r="C17" s="39" t="s">
        <v>35</v>
      </c>
      <c r="D17" s="8" t="s">
        <v>18</v>
      </c>
      <c r="E17" s="41">
        <f>AVERAGE(I17,K17,M17,O17,Q17,S17,U17,W17,Y17,AA17,AC17)</f>
        <v>490.5</v>
      </c>
      <c r="F17" s="213">
        <f>MAX(I17,K17,M17,O17,Q17,S17,U17,W17,Y17,AA17,AC17)</f>
        <v>532</v>
      </c>
      <c r="G17" s="213">
        <f>MIN(I17,K17,M17,O17,Q17,S17,U17,W17,Y17,AA17,AC17)</f>
        <v>462</v>
      </c>
      <c r="H17" s="214">
        <f>SUM(I17,K17,M17,O17,Q17,S17,U17,W17,Y17,AA17,AC17)</f>
        <v>1962</v>
      </c>
      <c r="I17" s="68">
        <v>532</v>
      </c>
      <c r="J17" s="212">
        <v>10</v>
      </c>
      <c r="K17" s="68">
        <v>462</v>
      </c>
      <c r="L17" s="119">
        <v>13</v>
      </c>
      <c r="M17" s="68">
        <v>497</v>
      </c>
      <c r="N17" s="211">
        <v>13</v>
      </c>
      <c r="O17" s="68">
        <v>471</v>
      </c>
      <c r="P17" s="212">
        <v>12</v>
      </c>
      <c r="Q17" s="68"/>
      <c r="R17" s="70"/>
      <c r="S17" s="68"/>
      <c r="T17" s="70"/>
      <c r="U17" s="68"/>
      <c r="V17" s="70"/>
      <c r="W17" s="68"/>
      <c r="X17" s="70"/>
      <c r="Y17" s="68"/>
      <c r="Z17" s="70"/>
      <c r="AA17" s="68"/>
      <c r="AB17" s="70"/>
      <c r="AC17" s="68"/>
      <c r="AD17" s="70"/>
      <c r="AE17" s="65"/>
    </row>
    <row r="18" spans="2:31" ht="16.5" customHeight="1">
      <c r="B18" s="6">
        <v>15</v>
      </c>
      <c r="C18" s="39" t="s">
        <v>37</v>
      </c>
      <c r="D18" s="8" t="s">
        <v>18</v>
      </c>
      <c r="E18" s="41">
        <f>AVERAGE(I18,K18,M18,O18,Q18,S18,U18,W18,Y18,AA18,AC18)</f>
        <v>452</v>
      </c>
      <c r="F18" s="40">
        <f>MAX(I18,K18,M18,O18,Q18,S18,U18,W18,Y18,AA18,AC18)</f>
        <v>463</v>
      </c>
      <c r="G18" s="40">
        <f>MIN(I18,K18,M18,O18,Q18,S18,U18,W18,W18,Y18,AA18,AC18)</f>
        <v>432</v>
      </c>
      <c r="H18" s="42">
        <f>SUM(I18,K18,M18,O18,Q18,S18,U18,W18,Y18,AA18,AC18)</f>
        <v>1356</v>
      </c>
      <c r="I18" s="68">
        <v>432</v>
      </c>
      <c r="J18" s="212">
        <v>11</v>
      </c>
      <c r="K18" s="68">
        <v>461</v>
      </c>
      <c r="L18" s="212">
        <v>14</v>
      </c>
      <c r="M18" s="68">
        <v>463</v>
      </c>
      <c r="N18" s="212">
        <v>14</v>
      </c>
      <c r="O18" s="68"/>
      <c r="P18" s="70"/>
      <c r="Q18" s="68"/>
      <c r="R18" s="70"/>
      <c r="S18" s="68"/>
      <c r="T18" s="70"/>
      <c r="U18" s="68"/>
      <c r="V18" s="70"/>
      <c r="W18" s="68"/>
      <c r="X18" s="70"/>
      <c r="Y18" s="68"/>
      <c r="Z18" s="70"/>
      <c r="AA18" s="68"/>
      <c r="AB18" s="70"/>
      <c r="AC18" s="68"/>
      <c r="AD18" s="70"/>
      <c r="AE18" s="65"/>
    </row>
    <row r="19" spans="2:31" ht="16.5" customHeight="1" thickBot="1">
      <c r="B19" s="6" t="s">
        <v>10</v>
      </c>
      <c r="C19" s="72"/>
      <c r="D19" s="73"/>
      <c r="E19" s="94" t="e">
        <f>AVERAGE(I19,K19,M19,O19,Q19,S19,U19,W19,Y19,AA19,AC19)</f>
        <v>#DIV/0!</v>
      </c>
      <c r="F19" s="73">
        <f>MAX(I19,K19,M19,O19,Q19,S19,U19,W19,Y19,AA19,AC19)</f>
        <v>0</v>
      </c>
      <c r="G19" s="73">
        <f>MIN(I19,K19,M19,O19,Q19,S19,U19,W19,W19,Y19,AA19,AC19)</f>
        <v>0</v>
      </c>
      <c r="H19" s="95">
        <f>SUM(I19,K19,M19,O19,Q19,S19,U19,W19,Y19,AA19,AC19)</f>
        <v>0</v>
      </c>
      <c r="I19" s="76" t="s">
        <v>10</v>
      </c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65"/>
    </row>
    <row r="20" spans="2:31" ht="13.5" thickBot="1">
      <c r="B20" s="96" t="s">
        <v>10</v>
      </c>
      <c r="C20" s="37" t="s">
        <v>10</v>
      </c>
      <c r="D20" s="37"/>
      <c r="E20" s="78" t="s">
        <v>10</v>
      </c>
      <c r="F20" s="38" t="s">
        <v>10</v>
      </c>
      <c r="G20" s="38" t="s">
        <v>22</v>
      </c>
      <c r="H20" s="38" t="s">
        <v>10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57"/>
    </row>
    <row r="21" spans="3:21" ht="12.75" thickTop="1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4:20" ht="12.75">
      <c r="D22" s="79" t="s">
        <v>43</v>
      </c>
      <c r="E22" s="80" t="s">
        <v>44</v>
      </c>
      <c r="F22" s="80"/>
      <c r="G22" s="80"/>
      <c r="H22" s="80"/>
      <c r="I22" s="80"/>
      <c r="J22" s="80"/>
      <c r="K22" s="60"/>
      <c r="L22" s="81"/>
      <c r="M22" s="60"/>
      <c r="O22" s="13" t="s">
        <v>25</v>
      </c>
      <c r="P22" s="207" t="s">
        <v>23</v>
      </c>
      <c r="Q22" s="207"/>
      <c r="S22" s="208" t="s">
        <v>57</v>
      </c>
      <c r="T22" s="208"/>
    </row>
    <row r="23" spans="4:20" ht="12">
      <c r="D23" s="82" t="s">
        <v>45</v>
      </c>
      <c r="E23" s="83" t="s">
        <v>24</v>
      </c>
      <c r="F23" s="83"/>
      <c r="G23" s="83"/>
      <c r="H23" s="83"/>
      <c r="I23" s="83"/>
      <c r="J23" s="83"/>
      <c r="K23" s="83"/>
      <c r="L23" s="1"/>
      <c r="M23" s="84"/>
      <c r="P23" s="209" t="s">
        <v>27</v>
      </c>
      <c r="Q23" s="209"/>
      <c r="S23" s="215" t="s">
        <v>10</v>
      </c>
      <c r="T23" s="215"/>
    </row>
    <row r="24" spans="4:17" ht="12">
      <c r="D24" s="85" t="s">
        <v>46</v>
      </c>
      <c r="E24" s="86" t="s">
        <v>26</v>
      </c>
      <c r="F24" s="86"/>
      <c r="G24" s="86"/>
      <c r="H24" s="86"/>
      <c r="I24" s="86"/>
      <c r="J24" s="86"/>
      <c r="K24" s="86"/>
      <c r="L24" s="86"/>
      <c r="M24" s="87"/>
      <c r="P24"/>
      <c r="Q24" s="118"/>
    </row>
    <row r="25" ht="12">
      <c r="AC25" s="29" t="s">
        <v>10</v>
      </c>
    </row>
  </sheetData>
  <sheetProtection/>
  <mergeCells count="3">
    <mergeCell ref="B2:AD2"/>
    <mergeCell ref="S22:T22"/>
    <mergeCell ref="S23:T23"/>
  </mergeCells>
  <printOptions/>
  <pageMargins left="0" right="0" top="0" bottom="0.984251968503937" header="0.5118110236220472" footer="0.5118110236220472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MAWO</cp:lastModifiedBy>
  <cp:lastPrinted>2011-11-05T09:24:03Z</cp:lastPrinted>
  <dcterms:created xsi:type="dcterms:W3CDTF">2002-12-01T23:27:23Z</dcterms:created>
  <dcterms:modified xsi:type="dcterms:W3CDTF">2018-11-26T10:26:38Z</dcterms:modified>
  <cp:category/>
  <cp:version/>
  <cp:contentType/>
  <cp:contentStatus/>
</cp:coreProperties>
</file>